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NORMATIVAS\BARBY\"/>
    </mc:Choice>
  </mc:AlternateContent>
  <bookViews>
    <workbookView xWindow="0" yWindow="0" windowWidth="20400" windowHeight="9630"/>
  </bookViews>
  <sheets>
    <sheet name="CCT 318-99" sheetId="1" r:id="rId1"/>
    <sheet name="CATEGORÍAS" sheetId="4" r:id="rId2"/>
    <sheet name="Antiguedad" sheetId="2" r:id="rId3"/>
    <sheet name="DATOS" sheetId="3" state="hidden" r:id="rId4"/>
  </sheets>
  <calcPr calcId="152511"/>
</workbook>
</file>

<file path=xl/calcChain.xml><?xml version="1.0" encoding="utf-8"?>
<calcChain xmlns="http://schemas.openxmlformats.org/spreadsheetml/2006/main">
  <c r="F52" i="1" l="1"/>
  <c r="H53" i="1"/>
  <c r="F53" i="1"/>
  <c r="F49" i="1"/>
  <c r="H28" i="1"/>
  <c r="G28" i="1"/>
  <c r="F28" i="1"/>
  <c r="E28" i="1"/>
  <c r="D28" i="1"/>
  <c r="H27" i="1"/>
  <c r="G27" i="1"/>
  <c r="F27" i="1"/>
  <c r="E27" i="1"/>
  <c r="D27" i="1"/>
  <c r="H26" i="1"/>
  <c r="D26" i="1"/>
  <c r="H25" i="1"/>
  <c r="G25" i="1"/>
  <c r="F25" i="1"/>
  <c r="E25" i="1"/>
  <c r="D25" i="1"/>
  <c r="H46" i="1"/>
  <c r="H47" i="1" s="1"/>
  <c r="H52" i="1"/>
  <c r="G46" i="1"/>
  <c r="G47" i="1" s="1"/>
  <c r="F46" i="1"/>
  <c r="F47" i="1" s="1"/>
  <c r="F50" i="1"/>
  <c r="E46" i="1"/>
  <c r="E47" i="1" s="1"/>
  <c r="D46" i="1"/>
  <c r="D47" i="1" s="1"/>
  <c r="D52" i="1"/>
  <c r="H17" i="1"/>
  <c r="G17" i="1"/>
  <c r="F17" i="1"/>
  <c r="E17" i="1"/>
  <c r="D17" i="1"/>
  <c r="H16" i="1"/>
  <c r="G16" i="1"/>
  <c r="F16" i="1"/>
  <c r="E16" i="1"/>
  <c r="D16" i="1"/>
  <c r="H12" i="1"/>
  <c r="G12" i="1"/>
  <c r="F12" i="1"/>
  <c r="D12" i="1"/>
  <c r="H11" i="1"/>
  <c r="G11" i="1"/>
  <c r="F11" i="1"/>
  <c r="E11" i="1"/>
  <c r="D11" i="1"/>
  <c r="H22" i="1"/>
  <c r="H23" i="1" s="1"/>
  <c r="G22" i="1"/>
  <c r="G23" i="1" s="1"/>
  <c r="G26" i="1"/>
  <c r="F22" i="1"/>
  <c r="F23" i="1" s="1"/>
  <c r="F26" i="1"/>
  <c r="E22" i="1"/>
  <c r="E23" i="1" s="1"/>
  <c r="D22" i="1"/>
  <c r="D23" i="1" s="1"/>
  <c r="D50" i="1"/>
  <c r="H50" i="1"/>
  <c r="D51" i="1"/>
  <c r="D49" i="1"/>
  <c r="H49" i="1"/>
  <c r="E26" i="1"/>
  <c r="D48" i="1"/>
  <c r="F48" i="1"/>
  <c r="E24" i="1"/>
  <c r="H24" i="1"/>
  <c r="H29" i="1"/>
  <c r="E29" i="1"/>
  <c r="D24" i="1"/>
  <c r="D29" i="1"/>
  <c r="G29" i="1"/>
  <c r="G24" i="1"/>
  <c r="F29" i="1"/>
  <c r="F24" i="1"/>
  <c r="E49" i="1" l="1"/>
  <c r="E54" i="1" s="1"/>
  <c r="E62" i="1" s="1"/>
  <c r="E48" i="1"/>
  <c r="E50" i="1"/>
  <c r="G48" i="1"/>
  <c r="G54" i="1" s="1"/>
  <c r="G63" i="1" s="1"/>
  <c r="G52" i="1"/>
  <c r="G49" i="1"/>
  <c r="G50" i="1"/>
  <c r="D53" i="1"/>
  <c r="D54" i="1" s="1"/>
  <c r="F51" i="1"/>
  <c r="H48" i="1"/>
  <c r="H51" i="1"/>
  <c r="G51" i="1"/>
  <c r="E51" i="1"/>
  <c r="G53" i="1"/>
  <c r="E53" i="1"/>
  <c r="E52" i="1"/>
  <c r="H30" i="1"/>
  <c r="H41" i="1" s="1"/>
  <c r="H54" i="1"/>
  <c r="H56" i="1" s="1"/>
  <c r="F54" i="1"/>
  <c r="F65" i="1" s="1"/>
  <c r="F30" i="1"/>
  <c r="F39" i="1" s="1"/>
  <c r="E30" i="1"/>
  <c r="E32" i="1" s="1"/>
  <c r="G30" i="1"/>
  <c r="G33" i="1" s="1"/>
  <c r="D30" i="1"/>
  <c r="E57" i="1" l="1"/>
  <c r="H57" i="1"/>
  <c r="G56" i="1"/>
  <c r="E41" i="1"/>
  <c r="G39" i="1"/>
  <c r="F38" i="1"/>
  <c r="G57" i="1"/>
  <c r="F41" i="1"/>
  <c r="H38" i="1"/>
  <c r="F33" i="1"/>
  <c r="F56" i="1"/>
  <c r="G65" i="1"/>
  <c r="H32" i="1"/>
  <c r="E33" i="1"/>
  <c r="E35" i="1" s="1"/>
  <c r="G38" i="1"/>
  <c r="H39" i="1"/>
  <c r="F32" i="1"/>
  <c r="E38" i="1"/>
  <c r="H65" i="1"/>
  <c r="H33" i="1"/>
  <c r="E39" i="1"/>
  <c r="G62" i="1"/>
  <c r="E63" i="1"/>
  <c r="E65" i="1"/>
  <c r="E56" i="1"/>
  <c r="E59" i="1" s="1"/>
  <c r="H62" i="1"/>
  <c r="H63" i="1"/>
  <c r="F62" i="1"/>
  <c r="F57" i="1"/>
  <c r="H59" i="1"/>
  <c r="F63" i="1"/>
  <c r="D63" i="1"/>
  <c r="D62" i="1"/>
  <c r="D65" i="1"/>
  <c r="D57" i="1"/>
  <c r="D56" i="1"/>
  <c r="G32" i="1"/>
  <c r="G35" i="1" s="1"/>
  <c r="G41" i="1"/>
  <c r="D41" i="1"/>
  <c r="D32" i="1"/>
  <c r="D33" i="1"/>
  <c r="D39" i="1"/>
  <c r="D38" i="1"/>
  <c r="D35" i="1" l="1"/>
  <c r="G59" i="1"/>
  <c r="F59" i="1"/>
  <c r="F35" i="1"/>
  <c r="H35" i="1"/>
  <c r="D59" i="1"/>
</calcChain>
</file>

<file path=xl/sharedStrings.xml><?xml version="1.0" encoding="utf-8"?>
<sst xmlns="http://schemas.openxmlformats.org/spreadsheetml/2006/main" count="110" uniqueCount="70">
  <si>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</si>
  <si>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</si>
  <si>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</si>
  <si>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</si>
  <si>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</si>
  <si>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</si>
  <si>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</si>
  <si>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</si>
  <si>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</si>
  <si>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</si>
  <si>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</si>
  <si>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</si>
  <si>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</si>
  <si>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</si>
  <si>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</si>
  <si>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</si>
  <si>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</si>
  <si>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</si>
  <si>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</si>
  <si>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</si>
  <si>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</si>
  <si>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</si>
  <si>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</si>
  <si>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</si>
  <si>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</si>
  <si>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</si>
  <si>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</si>
  <si>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</si>
  <si>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t>
    </r>
  </si>
  <si>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</si>
  <si>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</si>
  <si>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</si>
  <si>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</si>
  <si>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</si>
  <si>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</si>
  <si>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</si>
  <si>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</si>
  <si>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</si>
  <si>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</si>
  <si>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</si>
  <si>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</si>
  <si>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</si>
  <si>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</si>
  <si>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</si>
  <si>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</si>
  <si>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</si>
  <si>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</si>
  <si>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</si>
  <si>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</si>
  <si>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</si>
  <si>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</si>
  <si>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</si>
  <si>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</si>
  <si>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</si>
  <si>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</si>
  <si>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</si>
  <si>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</si>
  <si>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</si>
  <si>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</si>
  <si>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</si>
  <si>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</si>
  <si>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</si>
  <si>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</si>
  <si>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</si>
  <si>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A PARTIR DE MARZO 2016</t>
  </si>
  <si>
    <t>A PARTIR DE SEPTIEMBRE 2016</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</si>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</sst>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164" formatCode="0.0%"/>
  </numFmts>
  <fonts count="21"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b/>
      <sz val="11"/>
      <color rgb="FF000000"/>
      <name val="Helvetica"/>
    </font>
    <font>
      <sz val="11"/>
      <color theme="1"/>
      <name val="Arial"/>
      <family val="2"/>
    </font>
    <font>
      <b/>
      <sz val="9"/>
      <color theme="1"/>
      <name val="Arial"/>
      <family val="2"/>
    </font>
    <font>
      <b/>
      <sz val="9"/>
      <color theme="1"/>
      <name val="Helvetica"/>
    </font>
    <font>
      <b/>
      <sz val="16"/>
      <color theme="1"/>
      <name val="Calibri"/>
      <family val="2"/>
      <scheme val="minor"/>
    </font>
    <font>
      <b/>
      <u/>
      <sz val="16"/>
      <color theme="1"/>
      <name val="Calibri"/>
      <family val="2"/>
      <scheme val="minor"/>
    </font>
  </fonts>
  <fills count="3">
    <fill>
      <patternFill patternType="none"/>
    </fill>
    <fill>
      <patternFill patternType="gray125"/>
    </fill>
    <fill>
      <patternFill patternType="solid">
        <fgColor rgb="FF92D050"/>
        <bgColor indexed="64"/>
      </patternFill>
    </fill>
  </fills>
  <borders count="3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2">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6" fontId="8" fillId="0" borderId="4" xfId="0" applyNumberFormat="1" applyFont="1" applyBorder="1" applyAlignment="1">
      <alignment horizontal="center" vertical="center" wrapText="1"/>
    </xf>
    <xf numFmtId="6" fontId="8" fillId="0" borderId="5" xfId="0" applyNumberFormat="1" applyFont="1" applyBorder="1" applyAlignment="1">
      <alignment horizontal="center" vertical="center" wrapText="1"/>
    </xf>
    <xf numFmtId="6" fontId="8" fillId="0" borderId="6" xfId="0" applyNumberFormat="1" applyFont="1" applyBorder="1" applyAlignment="1">
      <alignment horizontal="center" vertical="center" wrapText="1"/>
    </xf>
    <xf numFmtId="6" fontId="8"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6" fontId="8" fillId="0" borderId="10"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8"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4"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12" xfId="0" applyFont="1" applyBorder="1" applyAlignment="1">
      <alignment horizontal="justify" vertical="center"/>
    </xf>
    <xf numFmtId="0" fontId="0" fillId="0" borderId="13" xfId="0" applyBorder="1"/>
    <xf numFmtId="0" fontId="10" fillId="0" borderId="12" xfId="0" applyFont="1" applyBorder="1" applyAlignment="1">
      <alignment horizontal="left" vertical="center" wrapText="1"/>
    </xf>
    <xf numFmtId="0" fontId="0" fillId="0" borderId="0" xfId="0" applyBorder="1" applyAlignment="1">
      <alignment horizontal="left" wrapText="1"/>
    </xf>
    <xf numFmtId="0" fontId="0" fillId="0" borderId="13"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4"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4" fontId="0" fillId="0" borderId="0" xfId="0" applyNumberFormat="1" applyBorder="1" applyAlignment="1">
      <alignment horizontal="center"/>
    </xf>
    <xf numFmtId="0" fontId="9" fillId="0" borderId="8" xfId="0" applyFont="1" applyBorder="1" applyAlignment="1">
      <alignment horizontal="center" vertical="center" wrapText="1"/>
    </xf>
    <xf numFmtId="0" fontId="13" fillId="0" borderId="17" xfId="0" applyFont="1" applyBorder="1" applyAlignment="1"/>
    <xf numFmtId="6" fontId="8" fillId="0" borderId="1" xfId="0" applyNumberFormat="1" applyFont="1" applyBorder="1" applyAlignment="1">
      <alignment horizontal="center" vertical="center" wrapText="1"/>
    </xf>
    <xf numFmtId="0" fontId="9" fillId="0" borderId="18" xfId="0" applyFont="1" applyBorder="1" applyAlignment="1">
      <alignment horizontal="center" vertical="center" wrapText="1"/>
    </xf>
    <xf numFmtId="6" fontId="8" fillId="0" borderId="30" xfId="0" applyNumberFormat="1" applyFont="1" applyBorder="1" applyAlignment="1">
      <alignment horizontal="center" vertical="center" wrapText="1"/>
    </xf>
    <xf numFmtId="0" fontId="0" fillId="0" borderId="0" xfId="0" applyAlignment="1">
      <alignment horizontal="center"/>
    </xf>
    <xf numFmtId="0" fontId="0" fillId="0" borderId="3" xfId="0" applyBorder="1" applyAlignment="1">
      <alignment horizontal="center"/>
    </xf>
    <xf numFmtId="0" fontId="13" fillId="0" borderId="0" xfId="0" applyFont="1" applyAlignment="1">
      <alignment horizontal="center"/>
    </xf>
    <xf numFmtId="0" fontId="5" fillId="2" borderId="19"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8" xfId="0" applyFont="1" applyBorder="1" applyAlignment="1">
      <alignment horizontal="left"/>
    </xf>
    <xf numFmtId="0" fontId="15" fillId="0" borderId="6" xfId="0" applyFont="1" applyBorder="1" applyAlignment="1">
      <alignment horizontal="left"/>
    </xf>
    <xf numFmtId="0" fontId="8" fillId="0" borderId="29" xfId="0" applyFont="1" applyBorder="1" applyAlignment="1">
      <alignment horizontal="left"/>
    </xf>
    <xf numFmtId="0" fontId="8" fillId="0" borderId="30" xfId="0" applyFont="1" applyBorder="1" applyAlignment="1">
      <alignment horizontal="left"/>
    </xf>
    <xf numFmtId="0" fontId="10" fillId="0" borderId="16" xfId="0" applyFont="1" applyBorder="1" applyAlignment="1">
      <alignment horizontal="left" vertical="center"/>
    </xf>
    <xf numFmtId="0" fontId="10" fillId="0" borderId="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0" borderId="17" xfId="0" applyFont="1" applyBorder="1" applyAlignment="1">
      <alignment horizontal="left"/>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16"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9" fillId="0" borderId="16" xfId="0" applyFont="1" applyBorder="1" applyAlignment="1">
      <alignment horizontal="justify" vertical="top" wrapText="1"/>
    </xf>
    <xf numFmtId="0" fontId="19" fillId="0" borderId="0" xfId="0" applyFont="1" applyBorder="1" applyAlignment="1">
      <alignment horizontal="justify" vertical="top" wrapText="1"/>
    </xf>
    <xf numFmtId="0" fontId="19" fillId="0" borderId="1" xfId="0" applyFont="1" applyBorder="1" applyAlignment="1">
      <alignment horizontal="justify" vertical="top" wrapText="1"/>
    </xf>
    <xf numFmtId="0" fontId="19" fillId="0" borderId="21" xfId="0" applyFont="1" applyBorder="1" applyAlignment="1">
      <alignment horizontal="justify" vertical="top" wrapText="1"/>
    </xf>
    <xf numFmtId="0" fontId="19" fillId="0" borderId="19" xfId="0" applyFont="1" applyBorder="1" applyAlignment="1">
      <alignment horizontal="justify" vertical="top" wrapText="1"/>
    </xf>
    <xf numFmtId="0" fontId="19" fillId="0" borderId="2" xfId="0" applyFont="1" applyBorder="1" applyAlignment="1">
      <alignment horizontal="justify" vertical="top" wrapText="1"/>
    </xf>
    <xf numFmtId="0" fontId="16" fillId="0" borderId="0" xfId="0" applyFont="1" applyAlignment="1">
      <alignment horizontal="left" vertical="center" wrapText="1"/>
    </xf>
    <xf numFmtId="0" fontId="11" fillId="0" borderId="0" xfId="0" applyFont="1" applyAlignment="1">
      <alignment horizont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3" fillId="2" borderId="17" xfId="0" applyFont="1" applyFill="1" applyBorder="1" applyAlignment="1">
      <alignment horizontal="center"/>
    </xf>
    <xf numFmtId="0" fontId="5" fillId="2" borderId="17" xfId="0" applyFont="1" applyFill="1" applyBorder="1" applyAlignment="1">
      <alignment horizontal="center"/>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85725</xdr:rowOff>
    </xdr:from>
    <xdr:to>
      <xdr:col>9</xdr:col>
      <xdr:colOff>704850</xdr:colOff>
      <xdr:row>21</xdr:row>
      <xdr:rowOff>133350</xdr:rowOff>
    </xdr:to>
    <xdr:cxnSp macro="">
      <xdr:nvCxnSpPr>
        <xdr:cNvPr id="3" name="Conector recto de flecha 2"/>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22</xdr:row>
      <xdr:rowOff>123825</xdr:rowOff>
    </xdr:from>
    <xdr:to>
      <xdr:col>12</xdr:col>
      <xdr:colOff>161902</xdr:colOff>
      <xdr:row>23</xdr:row>
      <xdr:rowOff>104754</xdr:rowOff>
    </xdr:to>
    <xdr:pic>
      <xdr:nvPicPr>
        <xdr:cNvPr id="7" name="Imagen 6"/>
        <xdr:cNvPicPr>
          <a:picLocks noChangeAspect="1"/>
        </xdr:cNvPicPr>
      </xdr:nvPicPr>
      <xdr:blipFill>
        <a:blip xmlns:r="http://schemas.openxmlformats.org/officeDocument/2006/relationships" r:embed="rId2"/>
        <a:stretch>
          <a:fillRect/>
        </a:stretch>
      </xdr:blipFill>
      <xdr:spPr>
        <a:xfrm>
          <a:off x="9572625" y="4505325"/>
          <a:ext cx="180952" cy="171429"/>
        </a:xfrm>
        <a:prstGeom prst="rect">
          <a:avLst/>
        </a:prstGeom>
      </xdr:spPr>
    </xdr:pic>
    <xdr:clientData/>
  </xdr:twoCellAnchor>
  <xdr:twoCellAnchor>
    <xdr:from>
      <xdr:col>3</xdr:col>
      <xdr:colOff>47625</xdr:colOff>
      <xdr:row>44</xdr:row>
      <xdr:rowOff>57150</xdr:rowOff>
    </xdr:from>
    <xdr:to>
      <xdr:col>9</xdr:col>
      <xdr:colOff>742950</xdr:colOff>
      <xdr:row>45</xdr:row>
      <xdr:rowOff>104775</xdr:rowOff>
    </xdr:to>
    <xdr:cxnSp macro="">
      <xdr:nvCxnSpPr>
        <xdr:cNvPr id="10" name="Conector recto de flecha 9"/>
        <xdr:cNvCxnSpPr/>
      </xdr:nvCxnSpPr>
      <xdr:spPr>
        <a:xfrm>
          <a:off x="2286000" y="8658225"/>
          <a:ext cx="5762625" cy="238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46</xdr:row>
      <xdr:rowOff>123825</xdr:rowOff>
    </xdr:from>
    <xdr:ext cx="180952" cy="171429"/>
    <xdr:pic>
      <xdr:nvPicPr>
        <xdr:cNvPr id="11" name="Imagen 10"/>
        <xdr:cNvPicPr>
          <a:picLocks noChangeAspect="1"/>
        </xdr:cNvPicPr>
      </xdr:nvPicPr>
      <xdr:blipFill>
        <a:blip xmlns:r="http://schemas.openxmlformats.org/officeDocument/2006/relationships" r:embed="rId2"/>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80"/>
  <sheetViews>
    <sheetView tabSelected="1" topLeftCell="B20" workbookViewId="0">
      <selection activeCell="M30" sqref="M30"/>
    </sheetView>
  </sheetViews>
  <sheetFormatPr baseColWidth="10" defaultRowHeight="15" x14ac:dyDescent="0.25"/>
  <cols>
    <col min="1" max="1" width="5.5703125" customWidth="1"/>
    <col min="2" max="2" width="16.7109375" customWidth="1"/>
    <col min="3" max="3" width="11.28515625" customWidth="1"/>
    <col min="4" max="4" width="18.42578125" customWidth="1"/>
    <col min="5" max="5" width="11.85546875" bestFit="1" customWidth="1"/>
  </cols>
  <sheetData>
    <row r="3" spans="1:16" ht="19.5" customHeight="1" x14ac:dyDescent="0.25">
      <c r="A3" s="24" t="s">
        <v>22</v>
      </c>
    </row>
    <row r="4" spans="1:16" ht="18" x14ac:dyDescent="0.25">
      <c r="J4" s="77" t="s">
        <v>66</v>
      </c>
      <c r="K4" s="78"/>
      <c r="L4" s="78"/>
      <c r="M4" s="78"/>
      <c r="N4" s="78"/>
      <c r="O4" s="78"/>
      <c r="P4" s="79"/>
    </row>
    <row r="5" spans="1:16" ht="18" x14ac:dyDescent="0.25">
      <c r="E5" s="6" t="s">
        <v>7</v>
      </c>
      <c r="J5" s="80"/>
      <c r="K5" s="81"/>
      <c r="L5" s="81"/>
      <c r="M5" s="81"/>
      <c r="N5" s="81"/>
      <c r="O5" s="81"/>
      <c r="P5" s="82"/>
    </row>
    <row r="6" spans="1:16" ht="18" x14ac:dyDescent="0.25">
      <c r="E6" s="6" t="s">
        <v>8</v>
      </c>
      <c r="J6" s="83" t="s">
        <v>67</v>
      </c>
      <c r="K6" s="84"/>
      <c r="L6" s="84"/>
      <c r="M6" s="84"/>
      <c r="N6" s="84"/>
      <c r="O6" s="84"/>
      <c r="P6" s="85"/>
    </row>
    <row r="7" spans="1:16" ht="18" x14ac:dyDescent="0.25">
      <c r="E7" s="6" t="s">
        <v>17</v>
      </c>
      <c r="J7" s="83"/>
      <c r="K7" s="84"/>
      <c r="L7" s="84"/>
      <c r="M7" s="84"/>
      <c r="N7" s="84"/>
      <c r="O7" s="84"/>
      <c r="P7" s="85"/>
    </row>
    <row r="8" spans="1:16" ht="18" x14ac:dyDescent="0.25">
      <c r="D8" s="6"/>
      <c r="J8" s="83"/>
      <c r="K8" s="84"/>
      <c r="L8" s="84"/>
      <c r="M8" s="84"/>
      <c r="N8" s="84"/>
      <c r="O8" s="84"/>
      <c r="P8" s="85"/>
    </row>
    <row r="9" spans="1:16" ht="16.5" thickBot="1" x14ac:dyDescent="0.3">
      <c r="A9" s="7"/>
      <c r="B9" s="44" t="s">
        <v>60</v>
      </c>
      <c r="C9" s="44"/>
      <c r="J9" s="83"/>
      <c r="K9" s="84"/>
      <c r="L9" s="84"/>
      <c r="M9" s="84"/>
      <c r="N9" s="84"/>
      <c r="O9" s="84"/>
      <c r="P9" s="85"/>
    </row>
    <row r="10" spans="1:16" ht="16.5" thickBot="1" x14ac:dyDescent="0.3">
      <c r="A10" s="7"/>
      <c r="B10" s="58" t="s">
        <v>63</v>
      </c>
      <c r="C10" s="59"/>
      <c r="D10" s="15" t="s">
        <v>9</v>
      </c>
      <c r="E10" s="15" t="s">
        <v>10</v>
      </c>
      <c r="F10" s="15" t="s">
        <v>11</v>
      </c>
      <c r="G10" s="15" t="s">
        <v>12</v>
      </c>
      <c r="H10" s="16" t="s">
        <v>13</v>
      </c>
      <c r="J10" s="83"/>
      <c r="K10" s="84"/>
      <c r="L10" s="84"/>
      <c r="M10" s="84"/>
      <c r="N10" s="84"/>
      <c r="O10" s="84"/>
      <c r="P10" s="85"/>
    </row>
    <row r="11" spans="1:16" ht="16.5" thickBot="1" x14ac:dyDescent="0.3">
      <c r="A11" s="7"/>
      <c r="B11" s="64" t="s">
        <v>64</v>
      </c>
      <c r="C11" s="65"/>
      <c r="D11" s="12">
        <f>DATOS!B6</f>
        <v>12206</v>
      </c>
      <c r="E11" s="12">
        <f>DATOS!C6</f>
        <v>11604</v>
      </c>
      <c r="F11" s="12">
        <f>DATOS!D6</f>
        <v>11202</v>
      </c>
      <c r="G11" s="12">
        <f>DATOS!E6</f>
        <v>10811</v>
      </c>
      <c r="H11" s="12">
        <f>DATOS!F6</f>
        <v>10666</v>
      </c>
      <c r="J11" s="83"/>
      <c r="K11" s="84"/>
      <c r="L11" s="84"/>
      <c r="M11" s="84"/>
      <c r="N11" s="84"/>
      <c r="O11" s="84"/>
      <c r="P11" s="85"/>
    </row>
    <row r="12" spans="1:16" ht="15.75" thickBot="1" x14ac:dyDescent="0.3">
      <c r="B12" s="56" t="s">
        <v>65</v>
      </c>
      <c r="C12" s="57"/>
      <c r="D12" s="47">
        <f>DATOS!B7</f>
        <v>12792</v>
      </c>
      <c r="E12" s="12">
        <v>12161</v>
      </c>
      <c r="F12" s="12">
        <f>DATOS!D7</f>
        <v>11740</v>
      </c>
      <c r="G12" s="12">
        <f>DATOS!E7</f>
        <v>11329</v>
      </c>
      <c r="H12" s="12">
        <f>DATOS!F7</f>
        <v>11178</v>
      </c>
      <c r="J12" s="83"/>
      <c r="K12" s="84"/>
      <c r="L12" s="84"/>
      <c r="M12" s="84"/>
      <c r="N12" s="84"/>
      <c r="O12" s="84"/>
      <c r="P12" s="85"/>
    </row>
    <row r="13" spans="1:16" x14ac:dyDescent="0.25">
      <c r="J13" s="83"/>
      <c r="K13" s="84"/>
      <c r="L13" s="84"/>
      <c r="M13" s="84"/>
      <c r="N13" s="84"/>
      <c r="O13" s="84"/>
      <c r="P13" s="85"/>
    </row>
    <row r="14" spans="1:16" ht="16.5" thickBot="1" x14ac:dyDescent="0.3">
      <c r="B14" s="76" t="s">
        <v>61</v>
      </c>
      <c r="C14" s="76"/>
      <c r="D14" s="76"/>
      <c r="J14" s="83"/>
      <c r="K14" s="84"/>
      <c r="L14" s="84"/>
      <c r="M14" s="84"/>
      <c r="N14" s="84"/>
      <c r="O14" s="84"/>
      <c r="P14" s="85"/>
    </row>
    <row r="15" spans="1:16" ht="16.5" thickBot="1" x14ac:dyDescent="0.3">
      <c r="B15" s="60" t="s">
        <v>62</v>
      </c>
      <c r="C15" s="61"/>
      <c r="D15" s="15" t="s">
        <v>9</v>
      </c>
      <c r="E15" s="15" t="s">
        <v>10</v>
      </c>
      <c r="F15" s="15" t="s">
        <v>11</v>
      </c>
      <c r="G15" s="15" t="s">
        <v>12</v>
      </c>
      <c r="H15" s="16" t="s">
        <v>13</v>
      </c>
      <c r="J15" s="83"/>
      <c r="K15" s="84"/>
      <c r="L15" s="84"/>
      <c r="M15" s="84"/>
      <c r="N15" s="84"/>
      <c r="O15" s="84"/>
      <c r="P15" s="85"/>
    </row>
    <row r="16" spans="1:16" ht="15.75" thickBot="1" x14ac:dyDescent="0.3">
      <c r="B16" s="62" t="s">
        <v>64</v>
      </c>
      <c r="C16" s="63"/>
      <c r="D16" s="11">
        <f>DATOS!B12</f>
        <v>300</v>
      </c>
      <c r="E16" s="11">
        <f>DATOS!C12</f>
        <v>297</v>
      </c>
      <c r="F16" s="11">
        <f>DATOS!D12</f>
        <v>295</v>
      </c>
      <c r="G16" s="11">
        <f>DATOS!E12</f>
        <v>290</v>
      </c>
      <c r="H16" s="11">
        <f>DATOS!F12</f>
        <v>285</v>
      </c>
      <c r="J16" s="83"/>
      <c r="K16" s="84"/>
      <c r="L16" s="84"/>
      <c r="M16" s="84"/>
      <c r="N16" s="84"/>
      <c r="O16" s="84"/>
      <c r="P16" s="85"/>
    </row>
    <row r="17" spans="1:16" ht="15.75" thickBot="1" x14ac:dyDescent="0.3">
      <c r="B17" s="54" t="s">
        <v>65</v>
      </c>
      <c r="C17" s="55"/>
      <c r="D17" s="11">
        <f>DATOS!B13</f>
        <v>315</v>
      </c>
      <c r="E17" s="11">
        <f>DATOS!C13</f>
        <v>311</v>
      </c>
      <c r="F17" s="11">
        <f>DATOS!D13</f>
        <v>309</v>
      </c>
      <c r="G17" s="11">
        <f>DATOS!E13</f>
        <v>304</v>
      </c>
      <c r="H17" s="11">
        <f>DATOS!F13</f>
        <v>298</v>
      </c>
      <c r="J17" s="83"/>
      <c r="K17" s="84"/>
      <c r="L17" s="84"/>
      <c r="M17" s="84"/>
      <c r="N17" s="84"/>
      <c r="O17" s="84"/>
      <c r="P17" s="85"/>
    </row>
    <row r="18" spans="1:16" x14ac:dyDescent="0.25">
      <c r="J18" s="83"/>
      <c r="K18" s="84"/>
      <c r="L18" s="84"/>
      <c r="M18" s="84"/>
      <c r="N18" s="84"/>
      <c r="O18" s="84"/>
      <c r="P18" s="85"/>
    </row>
    <row r="19" spans="1:16" ht="15.75" hidden="1" customHeight="1" x14ac:dyDescent="0.25">
      <c r="A19" s="7">
        <v>46.5</v>
      </c>
      <c r="B19" s="7" t="s">
        <v>0</v>
      </c>
      <c r="J19" s="83"/>
      <c r="K19" s="84"/>
      <c r="L19" s="84"/>
      <c r="M19" s="84"/>
      <c r="N19" s="84"/>
      <c r="O19" s="84"/>
      <c r="P19" s="85"/>
    </row>
    <row r="20" spans="1:16" ht="15.75" x14ac:dyDescent="0.25">
      <c r="A20" s="48"/>
      <c r="B20" s="48"/>
      <c r="C20" s="50" t="s">
        <v>68</v>
      </c>
      <c r="D20" s="50"/>
      <c r="E20" s="50"/>
      <c r="F20" s="50"/>
      <c r="G20" s="50"/>
      <c r="J20" s="86"/>
      <c r="K20" s="87"/>
      <c r="L20" s="87"/>
      <c r="M20" s="87"/>
      <c r="N20" s="87"/>
      <c r="O20" s="87"/>
      <c r="P20" s="88"/>
    </row>
    <row r="21" spans="1:16" ht="15.75" thickBot="1" x14ac:dyDescent="0.3">
      <c r="A21" s="51" t="s">
        <v>64</v>
      </c>
      <c r="B21" s="51"/>
      <c r="C21" s="51"/>
    </row>
    <row r="22" spans="1:16" x14ac:dyDescent="0.25">
      <c r="A22" s="49" t="s">
        <v>1</v>
      </c>
      <c r="B22" s="49"/>
      <c r="C22" s="8">
        <v>46.5</v>
      </c>
      <c r="D22" s="9">
        <f>IF(A21=B11,D11/A19*C22,IF(A21=B12,D12/A19*C22,IF(A21=#REF!,#REF!/A19*C22,IF(A21=#REF!,#REF!/A19*C22,0))))</f>
        <v>12206</v>
      </c>
      <c r="E22" s="9">
        <f>IF($A$21=$B11,E11/$A$19*$C$22,IF($A$21=$B12,E12/$A$19*$C$22,IF($A$21=#REF!,#REF!/$A$19*$C$22,IF($A$21=#REF!,#REF!/$A$19*$C$22,0))))</f>
        <v>11604</v>
      </c>
      <c r="F22" s="9">
        <f>IF($A$21=$B11,F11/$A$19*$C$22,IF($A$21=$B12,F12/$A$19*$C$22,IF($A$21=#REF!,#REF!/$A$19*$C$22,IF($A$21=#REF!,#REF!/$A$19*$C$22,0))))</f>
        <v>11202</v>
      </c>
      <c r="G22" s="9">
        <f>IF($A$21=$B11,G11/$A$19*$C$22,IF($A$21=$B12,G12/$A$19*$C$22,IF($A$21=#REF!,#REF!/$A$19*$C$22,IF($A$21=#REF!,#REF!/$A$19*$C$22,0))))</f>
        <v>10811</v>
      </c>
      <c r="H22" s="9">
        <f>IF($A$21=$B11,H11/$A$19*$C$22,IF($A$21=$B12,H12/$A$19*$C$22,IF($A$21=#REF!,#REF!/$A$19*$C$22,IF($A$21=#REF!,#REF!/$A$19*$C$22,0))))</f>
        <v>10666</v>
      </c>
      <c r="J22" s="1"/>
      <c r="K22" s="113" t="s">
        <v>69</v>
      </c>
      <c r="L22" s="114"/>
      <c r="M22" s="114"/>
      <c r="N22" s="114"/>
      <c r="O22" s="115"/>
    </row>
    <row r="23" spans="1:16" x14ac:dyDescent="0.25">
      <c r="A23" s="49" t="s">
        <v>4</v>
      </c>
      <c r="B23" s="49"/>
      <c r="C23" s="8">
        <v>0</v>
      </c>
      <c r="D23" s="9">
        <f>LOOKUP(C23,Antiguedad!$A$3:$A$94,Antiguedad!$B$3:$B$94)*D22/100</f>
        <v>0</v>
      </c>
      <c r="E23" s="9">
        <f>LOOKUP(C23,Antiguedad!$A$3:$A$94,Antiguedad!$B$3:$B$94)*E22/100</f>
        <v>0</v>
      </c>
      <c r="F23" s="9">
        <f>LOOKUP(C23,Antiguedad!$A$3:$A$94,Antiguedad!$B$3:$B$94)*F22/100</f>
        <v>0</v>
      </c>
      <c r="G23" s="9">
        <f>LOOKUP(C23,Antiguedad!$A$3:$A$94,Antiguedad!$B$3:$B$94)*G22/100</f>
        <v>0</v>
      </c>
      <c r="H23" s="9">
        <f>LOOKUP(C23,Antiguedad!$A$3:$A$94,Antiguedad!$B$3:$B$94)*H22/100</f>
        <v>0</v>
      </c>
      <c r="K23" s="116"/>
      <c r="L23" s="117"/>
      <c r="M23" s="117"/>
      <c r="N23" s="117"/>
      <c r="O23" s="118"/>
    </row>
    <row r="24" spans="1:16" ht="15.75" thickBot="1" x14ac:dyDescent="0.3">
      <c r="A24" s="49" t="s">
        <v>58</v>
      </c>
      <c r="B24" s="49"/>
      <c r="C24" s="8">
        <v>0</v>
      </c>
      <c r="D24" s="9">
        <f>IF(C24=0,0,D22*10%)</f>
        <v>0</v>
      </c>
      <c r="E24" s="9">
        <f>IF(C24=0,0,E22*10%)</f>
        <v>0</v>
      </c>
      <c r="F24" s="9">
        <f>IF(C24=0,0,F22*10%)</f>
        <v>0</v>
      </c>
      <c r="G24" s="9">
        <f>IF(C24=0,0,G22*10%)</f>
        <v>0</v>
      </c>
      <c r="H24" s="9">
        <f>IF(C24=0,0,H22*10%)</f>
        <v>0</v>
      </c>
      <c r="K24" s="119"/>
      <c r="L24" s="120"/>
      <c r="M24" s="120"/>
      <c r="N24" s="120"/>
      <c r="O24" s="121"/>
    </row>
    <row r="25" spans="1:16" x14ac:dyDescent="0.25">
      <c r="A25" s="49" t="s">
        <v>59</v>
      </c>
      <c r="B25" s="49"/>
      <c r="C25" s="8">
        <v>0</v>
      </c>
      <c r="D25" s="9">
        <f>IF(C25=0,0,D22*6%)</f>
        <v>0</v>
      </c>
      <c r="E25" s="9">
        <f>IF(C25=0,0,E22*6%)</f>
        <v>0</v>
      </c>
      <c r="F25" s="9">
        <f>IF(C25=0,0,F22*6%)</f>
        <v>0</v>
      </c>
      <c r="G25" s="9">
        <f>IF(C25=0,0,G22*6%)</f>
        <v>0</v>
      </c>
      <c r="H25" s="9">
        <f>IF(C25=0,0,H22*6%)</f>
        <v>0</v>
      </c>
    </row>
    <row r="26" spans="1:16" x14ac:dyDescent="0.25">
      <c r="A26" s="52" t="s">
        <v>56</v>
      </c>
      <c r="B26" s="53"/>
      <c r="C26" s="18">
        <v>0</v>
      </c>
      <c r="D26" s="9">
        <f>IF($C$26=0,0,D22*5%)</f>
        <v>0</v>
      </c>
      <c r="E26" s="9">
        <f>IF($C$26=0,0,E22*5%)</f>
        <v>0</v>
      </c>
      <c r="F26" s="9">
        <f>IF($C$26=0,0,F22*5%)</f>
        <v>0</v>
      </c>
      <c r="G26" s="9">
        <f>IF($C$26=0,0,G22*5%)</f>
        <v>0</v>
      </c>
      <c r="H26" s="9">
        <f>IF($C$26=0,0,H22*5%)</f>
        <v>0</v>
      </c>
    </row>
    <row r="27" spans="1:16" x14ac:dyDescent="0.25">
      <c r="A27" s="49" t="s">
        <v>5</v>
      </c>
      <c r="B27" s="49"/>
      <c r="C27" s="8">
        <v>0</v>
      </c>
      <c r="D27" s="9">
        <f>IF($C$27=0,0,D22*5%)</f>
        <v>0</v>
      </c>
      <c r="E27" s="9">
        <f>IF($C$27=0,0,E22*5%)</f>
        <v>0</v>
      </c>
      <c r="F27" s="9">
        <f>IF($C$27=0,0,F22*5%)</f>
        <v>0</v>
      </c>
      <c r="G27" s="9">
        <f>IF($C$27=0,0,G22*5%)</f>
        <v>0</v>
      </c>
      <c r="H27" s="9">
        <f>IF($C$27=0,0,H22*5%)</f>
        <v>0</v>
      </c>
    </row>
    <row r="28" spans="1:16" x14ac:dyDescent="0.25">
      <c r="A28" s="52" t="s">
        <v>57</v>
      </c>
      <c r="B28" s="53"/>
      <c r="C28" s="18"/>
      <c r="D28" s="9">
        <f>IF($C$28=0,0,D22*4%)</f>
        <v>0</v>
      </c>
      <c r="E28" s="9">
        <f>IF($C$28=0,0,E22*4%)</f>
        <v>0</v>
      </c>
      <c r="F28" s="9">
        <f>IF($C$28=0,0,F22*4%)</f>
        <v>0</v>
      </c>
      <c r="G28" s="9">
        <f>IF($C$28=0,0,G22*4%)</f>
        <v>0</v>
      </c>
      <c r="H28" s="9">
        <f>IF($C$28=0,0,H22*4%)</f>
        <v>0</v>
      </c>
    </row>
    <row r="29" spans="1:16" x14ac:dyDescent="0.25">
      <c r="A29" s="49" t="s">
        <v>2</v>
      </c>
      <c r="B29" s="49"/>
      <c r="C29" s="8">
        <v>0</v>
      </c>
      <c r="D29" s="9">
        <f>IF(C29=0,0,D22*15%)</f>
        <v>0</v>
      </c>
      <c r="E29" s="9">
        <f>IF(C29=0,0,E22*15%)</f>
        <v>0</v>
      </c>
      <c r="F29" s="9">
        <f>IF(C29=0,0,F22*15%)</f>
        <v>0</v>
      </c>
      <c r="G29" s="9">
        <f>IF(C29=0,0,G22*15%)</f>
        <v>0</v>
      </c>
      <c r="H29" s="9">
        <f>IF(C29=0,0,H22*15%)</f>
        <v>0</v>
      </c>
    </row>
    <row r="30" spans="1:16" x14ac:dyDescent="0.25">
      <c r="A30" s="49" t="s">
        <v>14</v>
      </c>
      <c r="B30" s="49"/>
      <c r="C30" s="10"/>
      <c r="D30" s="9">
        <f>SUM(D22:D29)</f>
        <v>12206</v>
      </c>
      <c r="E30" s="9">
        <f>SUM(E22:E29)</f>
        <v>11604</v>
      </c>
      <c r="F30" s="9">
        <f>SUM(F22:F29)</f>
        <v>11202</v>
      </c>
      <c r="G30" s="9">
        <f>SUM(G22:G29)</f>
        <v>10811</v>
      </c>
      <c r="H30" s="9">
        <f>SUM(H22:H29)</f>
        <v>10666</v>
      </c>
    </row>
    <row r="32" spans="1:16" x14ac:dyDescent="0.25">
      <c r="A32" s="49" t="s">
        <v>25</v>
      </c>
      <c r="B32" s="49"/>
      <c r="C32" s="38">
        <v>0.17</v>
      </c>
      <c r="D32" s="9">
        <f>D30*$C$32</f>
        <v>2075.02</v>
      </c>
      <c r="E32" s="9">
        <f>E30*$C$32</f>
        <v>1972.68</v>
      </c>
      <c r="F32" s="9">
        <f>F30*$C$32</f>
        <v>1904.3400000000001</v>
      </c>
      <c r="G32" s="9">
        <f>G30*$C$32</f>
        <v>1837.8700000000001</v>
      </c>
      <c r="H32" s="9">
        <f>H30*$C$32</f>
        <v>1813.22</v>
      </c>
    </row>
    <row r="33" spans="1:15" x14ac:dyDescent="0.25">
      <c r="A33" s="52" t="s">
        <v>26</v>
      </c>
      <c r="B33" s="53"/>
      <c r="C33" s="39">
        <v>2.8000000000000001E-2</v>
      </c>
      <c r="D33" s="9">
        <f>D30*$C$33</f>
        <v>341.76800000000003</v>
      </c>
      <c r="E33" s="9">
        <f>E30*$C$33</f>
        <v>324.91200000000003</v>
      </c>
      <c r="F33" s="9">
        <f>F30*$C$33</f>
        <v>313.65600000000001</v>
      </c>
      <c r="G33" s="9">
        <f>G30*$C$33</f>
        <v>302.70800000000003</v>
      </c>
      <c r="H33" s="9">
        <f>H30*$C$33</f>
        <v>298.64800000000002</v>
      </c>
    </row>
    <row r="34" spans="1:15" x14ac:dyDescent="0.25">
      <c r="A34" s="52"/>
      <c r="B34" s="53"/>
      <c r="C34" s="28"/>
      <c r="D34" s="9"/>
      <c r="E34" s="9"/>
      <c r="F34" s="9"/>
      <c r="G34" s="9"/>
      <c r="H34" s="9"/>
    </row>
    <row r="35" spans="1:15" x14ac:dyDescent="0.25">
      <c r="A35" s="49" t="s">
        <v>15</v>
      </c>
      <c r="B35" s="49"/>
      <c r="D35" s="9">
        <f>D30-D32+D33+D34</f>
        <v>10472.748</v>
      </c>
      <c r="E35" s="9">
        <f>E30-E32+E33+E34</f>
        <v>9956.232</v>
      </c>
      <c r="F35" s="9">
        <f>F30-F32+F33+F34</f>
        <v>9611.3160000000007</v>
      </c>
      <c r="G35" s="9">
        <f>G30-G32+G33+G34</f>
        <v>9275.8379999999997</v>
      </c>
      <c r="H35" s="9">
        <f>H30-H32+H33+H34</f>
        <v>9151.4279999999999</v>
      </c>
    </row>
    <row r="36" spans="1:15" x14ac:dyDescent="0.25">
      <c r="A36" s="26"/>
      <c r="B36" s="26"/>
      <c r="D36" s="27"/>
      <c r="E36" s="27"/>
      <c r="F36" s="27"/>
      <c r="G36" s="27"/>
      <c r="H36" s="27"/>
    </row>
    <row r="37" spans="1:15" x14ac:dyDescent="0.25">
      <c r="D37" s="1"/>
      <c r="E37" s="1"/>
      <c r="F37" s="1"/>
      <c r="G37" s="1"/>
      <c r="H37" s="1"/>
    </row>
    <row r="38" spans="1:15" x14ac:dyDescent="0.25">
      <c r="A38" s="49" t="s">
        <v>23</v>
      </c>
      <c r="B38" s="49"/>
      <c r="C38" s="40">
        <v>8.4000000000000005E-2</v>
      </c>
      <c r="D38" s="9">
        <f>D30*$C$38</f>
        <v>1025.3040000000001</v>
      </c>
      <c r="E38" s="9">
        <f>E30*$C$38</f>
        <v>974.7360000000001</v>
      </c>
      <c r="F38" s="9">
        <f>F30*$C$38</f>
        <v>940.96800000000007</v>
      </c>
      <c r="G38" s="9">
        <f>G30*$C$38</f>
        <v>908.12400000000002</v>
      </c>
      <c r="H38" s="9">
        <f>H30*$C$38</f>
        <v>895.94400000000007</v>
      </c>
    </row>
    <row r="39" spans="1:15" x14ac:dyDescent="0.25">
      <c r="A39" s="49" t="s">
        <v>24</v>
      </c>
      <c r="B39" s="49"/>
      <c r="C39" s="40">
        <v>0.06</v>
      </c>
      <c r="D39" s="9">
        <f>D30*$C$39</f>
        <v>732.36</v>
      </c>
      <c r="E39" s="9">
        <f>E30*$C$39</f>
        <v>696.24</v>
      </c>
      <c r="F39" s="9">
        <f>F30*$C$39</f>
        <v>672.12</v>
      </c>
      <c r="G39" s="9">
        <f>G30*$C$39</f>
        <v>648.66</v>
      </c>
      <c r="H39" s="9">
        <f>H30*$C$39</f>
        <v>639.95999999999992</v>
      </c>
    </row>
    <row r="40" spans="1:15" x14ac:dyDescent="0.25">
      <c r="C40" s="41"/>
      <c r="D40" s="1"/>
      <c r="E40" s="1"/>
      <c r="F40" s="1"/>
      <c r="G40" s="1"/>
      <c r="H40" s="1"/>
    </row>
    <row r="41" spans="1:15" x14ac:dyDescent="0.25">
      <c r="A41" s="49" t="s">
        <v>27</v>
      </c>
      <c r="B41" s="49"/>
      <c r="C41" s="38">
        <v>0.01</v>
      </c>
      <c r="D41" s="9">
        <f>D30*$C$41</f>
        <v>122.06</v>
      </c>
      <c r="E41" s="9">
        <f>E30*$C$41</f>
        <v>116.04</v>
      </c>
      <c r="F41" s="9">
        <f>F30*$C$41</f>
        <v>112.02</v>
      </c>
      <c r="G41" s="9">
        <f>G30*$C$41</f>
        <v>108.11</v>
      </c>
      <c r="H41" s="9">
        <f>H30*$C$41</f>
        <v>106.66</v>
      </c>
      <c r="I41" s="48"/>
      <c r="J41" s="48"/>
      <c r="K41" s="48"/>
      <c r="L41" s="48"/>
    </row>
    <row r="44" spans="1:15" ht="15.75" x14ac:dyDescent="0.25">
      <c r="A44" s="48"/>
      <c r="B44" s="48"/>
      <c r="C44" s="50" t="s">
        <v>21</v>
      </c>
      <c r="D44" s="50"/>
      <c r="E44" s="50"/>
      <c r="F44" s="50"/>
      <c r="G44" s="50"/>
    </row>
    <row r="45" spans="1:15" ht="15.75" thickBot="1" x14ac:dyDescent="0.3">
      <c r="A45" s="51" t="s">
        <v>64</v>
      </c>
      <c r="B45" s="51"/>
      <c r="C45" s="51"/>
    </row>
    <row r="46" spans="1:15" x14ac:dyDescent="0.25">
      <c r="A46" s="49" t="s">
        <v>1</v>
      </c>
      <c r="B46" s="49"/>
      <c r="C46" s="8">
        <v>1</v>
      </c>
      <c r="D46" s="9">
        <f>IF($A$45=$B$16,D16*$C$46,IF($A$45=$B$17,D17*$C$46,IF($A$45=#REF!,#REF!*$C$46,IF($A$45=#REF!,#REF!*$C$46,0))))</f>
        <v>300</v>
      </c>
      <c r="E46" s="9">
        <f>IF($A$45=$B$16,E16*$C$46,IF($A$45=$B$17,E17*$C$46,IF($A$45=#REF!,#REF!*$C$46,IF($A$45=#REF!,#REF!*$C$46,0))))</f>
        <v>297</v>
      </c>
      <c r="F46" s="9">
        <f>IF($A$45=$B$16,F16*$C$46,IF($A$45=$B$17,F17*$C$46,IF($A$45=#REF!,#REF!*$C$46,IF($A$45=#REF!,#REF!*$C$46,0))))</f>
        <v>295</v>
      </c>
      <c r="G46" s="9">
        <f>IF($A$45=$B$16,G16*$C$46,IF($A$45=$B$17,G17*$C$46,IF($A$45=#REF!,#REF!*$C$46,IF($A$45=#REF!,#REF!*$C$46,0))))</f>
        <v>290</v>
      </c>
      <c r="H46" s="9">
        <f>IF($A$45=$B$16,H16*$C$46,IF($A$45=$B$17,H17*$C$46,IF($A$45=#REF!,#REF!*$C$46,IF($A$45=#REF!,#REF!*$C$46,0))))</f>
        <v>285</v>
      </c>
      <c r="K46" s="113" t="s">
        <v>69</v>
      </c>
      <c r="L46" s="114"/>
      <c r="M46" s="114"/>
      <c r="N46" s="114"/>
      <c r="O46" s="115"/>
    </row>
    <row r="47" spans="1:15" x14ac:dyDescent="0.25">
      <c r="A47" s="49" t="s">
        <v>4</v>
      </c>
      <c r="B47" s="49"/>
      <c r="C47" s="8">
        <v>1</v>
      </c>
      <c r="D47" s="9">
        <f>LOOKUP(C47,Antiguedad!$A$3:$A$94,Antiguedad!$B$3:$B$94)*D46/100</f>
        <v>6</v>
      </c>
      <c r="E47" s="9">
        <f>LOOKUP(C47,Antiguedad!$A$3:$A$94,Antiguedad!$B$3:$B$94)*E46/100</f>
        <v>5.94</v>
      </c>
      <c r="F47" s="9">
        <f>LOOKUP(C47,Antiguedad!$A$3:$A$94,Antiguedad!$B$3:$B$94)*F46/100</f>
        <v>5.9</v>
      </c>
      <c r="G47" s="9">
        <f>LOOKUP(C47,Antiguedad!$A$3:$A$94,Antiguedad!$B$3:$B$94)*G46/100</f>
        <v>5.8</v>
      </c>
      <c r="H47" s="9">
        <f>LOOKUP(C47,Antiguedad!$A$3:$A$94,Antiguedad!$B$3:$B$94)*H46/100</f>
        <v>5.7</v>
      </c>
      <c r="K47" s="116"/>
      <c r="L47" s="117"/>
      <c r="M47" s="117"/>
      <c r="N47" s="117"/>
      <c r="O47" s="118"/>
    </row>
    <row r="48" spans="1:15" ht="15.75" thickBot="1" x14ac:dyDescent="0.3">
      <c r="A48" s="49" t="s">
        <v>58</v>
      </c>
      <c r="B48" s="49"/>
      <c r="C48" s="8">
        <v>1</v>
      </c>
      <c r="D48" s="9">
        <f>IF(C48=0,0,D46*10%)</f>
        <v>30</v>
      </c>
      <c r="E48" s="9">
        <f>IF(C48=0,0,E46*10%)</f>
        <v>29.700000000000003</v>
      </c>
      <c r="F48" s="9">
        <f>IF(C48=0,0,F46*10%)</f>
        <v>29.5</v>
      </c>
      <c r="G48" s="9">
        <f>IF(C48=0,0,G46*10%)</f>
        <v>29</v>
      </c>
      <c r="H48" s="9">
        <f>IF(C48=0,0,H46*10%)</f>
        <v>28.5</v>
      </c>
      <c r="K48" s="119"/>
      <c r="L48" s="120"/>
      <c r="M48" s="120"/>
      <c r="N48" s="120"/>
      <c r="O48" s="121"/>
    </row>
    <row r="49" spans="1:8" x14ac:dyDescent="0.25">
      <c r="A49" s="49" t="s">
        <v>59</v>
      </c>
      <c r="B49" s="49"/>
      <c r="C49" s="8">
        <v>1</v>
      </c>
      <c r="D49" s="9">
        <f>IF(C49=0,0,D46*6%)</f>
        <v>18</v>
      </c>
      <c r="E49" s="9">
        <f>IF(C49=0,0,E46*6%)</f>
        <v>17.82</v>
      </c>
      <c r="F49" s="9">
        <f>IF(C49=0,0,F46*6%)</f>
        <v>17.7</v>
      </c>
      <c r="G49" s="9">
        <f>IF(C49=0,0,G46*6%)</f>
        <v>17.399999999999999</v>
      </c>
      <c r="H49" s="9">
        <f>IF(C49=0,0,H46*6%)</f>
        <v>17.099999999999998</v>
      </c>
    </row>
    <row r="50" spans="1:8" x14ac:dyDescent="0.25">
      <c r="A50" s="52" t="s">
        <v>56</v>
      </c>
      <c r="B50" s="53"/>
      <c r="C50" s="8">
        <v>1</v>
      </c>
      <c r="D50" s="9">
        <f>IF($C$50=0,0,D46*5%)</f>
        <v>15</v>
      </c>
      <c r="E50" s="9">
        <f>IF($C$50=0,0,E46*5%)</f>
        <v>14.850000000000001</v>
      </c>
      <c r="F50" s="9">
        <f>IF($C$50=0,0,F46*5%)</f>
        <v>14.75</v>
      </c>
      <c r="G50" s="9">
        <f>IF($C$50=0,0,G46*5%)</f>
        <v>14.5</v>
      </c>
      <c r="H50" s="9">
        <f>IF($C$50=0,0,H46*5%)</f>
        <v>14.25</v>
      </c>
    </row>
    <row r="51" spans="1:8" x14ac:dyDescent="0.25">
      <c r="A51" s="49" t="s">
        <v>5</v>
      </c>
      <c r="B51" s="49"/>
      <c r="C51" s="8">
        <v>1</v>
      </c>
      <c r="D51" s="9">
        <f>IF($C$51=0,0,D46*5%)</f>
        <v>15</v>
      </c>
      <c r="E51" s="9">
        <f>IF($C$51=0,0,E46*5%)</f>
        <v>14.850000000000001</v>
      </c>
      <c r="F51" s="9">
        <f>IF($C$51=0,0,F46*5%)</f>
        <v>14.75</v>
      </c>
      <c r="G51" s="9">
        <f>IF($C$51=0,0,G46*5%)</f>
        <v>14.5</v>
      </c>
      <c r="H51" s="9">
        <f>IF($C$51=0,0,H46*5%)</f>
        <v>14.25</v>
      </c>
    </row>
    <row r="52" spans="1:8" x14ac:dyDescent="0.25">
      <c r="A52" s="52" t="s">
        <v>57</v>
      </c>
      <c r="B52" s="53"/>
      <c r="C52" s="18">
        <v>1</v>
      </c>
      <c r="D52" s="9">
        <f>IF($C$52=0,0,D46*4%)</f>
        <v>12</v>
      </c>
      <c r="E52" s="9">
        <f>IF($C$52=0,0,E46*4%)</f>
        <v>11.88</v>
      </c>
      <c r="F52" s="9">
        <f>IF($C$52=0,0,F46*4%)</f>
        <v>11.8</v>
      </c>
      <c r="G52" s="9">
        <f>IF($C$52=0,0,G46*4%)</f>
        <v>11.6</v>
      </c>
      <c r="H52" s="9">
        <f>IF($C$52=0,0,H46*4%)</f>
        <v>11.4</v>
      </c>
    </row>
    <row r="53" spans="1:8" x14ac:dyDescent="0.25">
      <c r="A53" s="49" t="s">
        <v>2</v>
      </c>
      <c r="B53" s="49"/>
      <c r="C53" s="18">
        <v>1</v>
      </c>
      <c r="D53" s="9">
        <f>IF(C53=0,0,D46*15%)</f>
        <v>45</v>
      </c>
      <c r="E53" s="9">
        <f>IF(C53=0,0,E46*15%)</f>
        <v>44.55</v>
      </c>
      <c r="F53" s="9">
        <f>IF(C53=0,0,F46*15%)</f>
        <v>44.25</v>
      </c>
      <c r="G53" s="9">
        <f>IF(C53=0,0,G46*15%)</f>
        <v>43.5</v>
      </c>
      <c r="H53" s="9">
        <f>IF(C53=0,0,H46*15%)</f>
        <v>42.75</v>
      </c>
    </row>
    <row r="54" spans="1:8" x14ac:dyDescent="0.25">
      <c r="A54" s="52" t="s">
        <v>14</v>
      </c>
      <c r="B54" s="53"/>
      <c r="C54" s="10"/>
      <c r="D54" s="9">
        <f>SUM(D46:D53)</f>
        <v>441</v>
      </c>
      <c r="E54" s="9">
        <f>SUM(E46:E53)</f>
        <v>436.59000000000003</v>
      </c>
      <c r="F54" s="9">
        <f>SUM(F46:F53)</f>
        <v>433.65</v>
      </c>
      <c r="G54" s="9">
        <f>SUM(G46:G53)</f>
        <v>426.3</v>
      </c>
      <c r="H54" s="9">
        <f>SUM(H46:H53)</f>
        <v>418.95</v>
      </c>
    </row>
    <row r="55" spans="1:8" x14ac:dyDescent="0.25">
      <c r="A55" s="26"/>
      <c r="B55" s="26"/>
      <c r="C55" s="29"/>
      <c r="D55" s="27"/>
      <c r="E55" s="27"/>
      <c r="F55" s="27"/>
      <c r="G55" s="27"/>
      <c r="H55" s="27"/>
    </row>
    <row r="56" spans="1:8" x14ac:dyDescent="0.25">
      <c r="A56" s="49" t="s">
        <v>25</v>
      </c>
      <c r="B56" s="49"/>
      <c r="C56" s="38">
        <v>0.17</v>
      </c>
      <c r="D56" s="9">
        <f>D54*$C$56</f>
        <v>74.97</v>
      </c>
      <c r="E56" s="9">
        <f>E54*$C$56</f>
        <v>74.220300000000009</v>
      </c>
      <c r="F56" s="9">
        <f>F54*$C$56</f>
        <v>73.720500000000001</v>
      </c>
      <c r="G56" s="9">
        <f>G54*$C$56</f>
        <v>72.471000000000004</v>
      </c>
      <c r="H56" s="9">
        <f>H54*$C$56</f>
        <v>71.221500000000006</v>
      </c>
    </row>
    <row r="57" spans="1:8" x14ac:dyDescent="0.25">
      <c r="A57" s="52" t="s">
        <v>26</v>
      </c>
      <c r="B57" s="53"/>
      <c r="C57" s="39">
        <v>2.8000000000000001E-2</v>
      </c>
      <c r="D57" s="9">
        <f>D54*$C$57</f>
        <v>12.348000000000001</v>
      </c>
      <c r="E57" s="9">
        <f>E54*$C$57</f>
        <v>12.224520000000002</v>
      </c>
      <c r="F57" s="9">
        <f>F54*$C$57</f>
        <v>12.142199999999999</v>
      </c>
      <c r="G57" s="9">
        <f>G54*$C$57</f>
        <v>11.936400000000001</v>
      </c>
      <c r="H57" s="9">
        <f>H54*$C$57</f>
        <v>11.730600000000001</v>
      </c>
    </row>
    <row r="58" spans="1:8" x14ac:dyDescent="0.25">
      <c r="A58" s="52"/>
      <c r="B58" s="53"/>
      <c r="C58" s="42"/>
      <c r="D58" s="9"/>
      <c r="E58" s="9"/>
      <c r="F58" s="9"/>
      <c r="G58" s="9"/>
      <c r="H58" s="9"/>
    </row>
    <row r="59" spans="1:8" x14ac:dyDescent="0.25">
      <c r="A59" s="49" t="s">
        <v>15</v>
      </c>
      <c r="B59" s="49"/>
      <c r="C59" s="19"/>
      <c r="D59" s="9">
        <f>D54-D56+D57+D58</f>
        <v>378.37799999999999</v>
      </c>
      <c r="E59" s="9">
        <f>E54-E56+E57+E58</f>
        <v>374.59422000000001</v>
      </c>
      <c r="F59" s="9">
        <f>F54-F56+F57+F58</f>
        <v>372.07169999999996</v>
      </c>
      <c r="G59" s="9">
        <f>G54-G56+G57+G58</f>
        <v>365.7654</v>
      </c>
      <c r="H59" s="9">
        <f>H54-H56+H57+H58</f>
        <v>359.45909999999998</v>
      </c>
    </row>
    <row r="60" spans="1:8" x14ac:dyDescent="0.25">
      <c r="A60" s="26"/>
      <c r="B60" s="26"/>
      <c r="C60" s="19"/>
      <c r="D60" s="27"/>
      <c r="E60" s="27"/>
      <c r="F60" s="27"/>
      <c r="G60" s="27"/>
      <c r="H60" s="27"/>
    </row>
    <row r="61" spans="1:8" x14ac:dyDescent="0.25">
      <c r="C61" s="19"/>
      <c r="D61" s="1"/>
      <c r="E61" s="1"/>
      <c r="F61" s="1"/>
      <c r="G61" s="1"/>
      <c r="H61" s="1"/>
    </row>
    <row r="62" spans="1:8" x14ac:dyDescent="0.25">
      <c r="A62" s="49" t="s">
        <v>23</v>
      </c>
      <c r="B62" s="49"/>
      <c r="C62" s="40">
        <v>8.4000000000000005E-2</v>
      </c>
      <c r="D62" s="9">
        <f>D54*$C$62</f>
        <v>37.044000000000004</v>
      </c>
      <c r="E62" s="9">
        <f>E54*$C$62</f>
        <v>36.673560000000002</v>
      </c>
      <c r="F62" s="9">
        <f>F54*$C$62</f>
        <v>36.426600000000001</v>
      </c>
      <c r="G62" s="9">
        <f>G54*$C$62</f>
        <v>35.809200000000004</v>
      </c>
      <c r="H62" s="9">
        <f>H54*$C$62</f>
        <v>35.191800000000001</v>
      </c>
    </row>
    <row r="63" spans="1:8" x14ac:dyDescent="0.25">
      <c r="A63" s="49" t="s">
        <v>24</v>
      </c>
      <c r="B63" s="49"/>
      <c r="C63" s="40">
        <v>0.06</v>
      </c>
      <c r="D63" s="9">
        <f>D54*$C$63</f>
        <v>26.459999999999997</v>
      </c>
      <c r="E63" s="9">
        <f>E54*$C$63</f>
        <v>26.195399999999999</v>
      </c>
      <c r="F63" s="9">
        <f>F54*$C$63</f>
        <v>26.018999999999998</v>
      </c>
      <c r="G63" s="9">
        <f>G54*$C$63</f>
        <v>25.577999999999999</v>
      </c>
      <c r="H63" s="9">
        <f>H54*$C$63</f>
        <v>25.136999999999997</v>
      </c>
    </row>
    <row r="64" spans="1:8" x14ac:dyDescent="0.25">
      <c r="C64" s="41"/>
      <c r="D64" s="1"/>
      <c r="E64" s="1"/>
      <c r="F64" s="1"/>
      <c r="G64" s="1"/>
      <c r="H64" s="1"/>
    </row>
    <row r="65" spans="1:11" x14ac:dyDescent="0.25">
      <c r="A65" s="49" t="s">
        <v>27</v>
      </c>
      <c r="B65" s="49"/>
      <c r="C65" s="38">
        <v>0.01</v>
      </c>
      <c r="D65" s="9">
        <f>D54*$C$65</f>
        <v>4.41</v>
      </c>
      <c r="E65" s="9">
        <f>E54*$C$65</f>
        <v>4.3659000000000008</v>
      </c>
      <c r="F65" s="9">
        <f>F54*$C$65</f>
        <v>4.3365</v>
      </c>
      <c r="G65" s="9">
        <f>G54*$C$65</f>
        <v>4.2629999999999999</v>
      </c>
      <c r="H65" s="9">
        <f>H54*$C$65</f>
        <v>4.1894999999999998</v>
      </c>
    </row>
    <row r="67" spans="1:11" x14ac:dyDescent="0.25">
      <c r="A67" s="23"/>
      <c r="B67" s="23"/>
      <c r="C67" s="5"/>
      <c r="D67" s="1"/>
      <c r="E67" s="1"/>
      <c r="F67" s="1"/>
      <c r="G67" s="1"/>
      <c r="H67" s="1"/>
    </row>
    <row r="68" spans="1:11" x14ac:dyDescent="0.25">
      <c r="A68" s="90" t="s">
        <v>29</v>
      </c>
      <c r="B68" s="90"/>
      <c r="C68" s="90"/>
      <c r="D68" s="90"/>
      <c r="E68" s="90"/>
      <c r="F68" s="90"/>
      <c r="G68" s="90"/>
      <c r="H68" s="90"/>
    </row>
    <row r="69" spans="1:11" x14ac:dyDescent="0.25">
      <c r="A69" s="90"/>
      <c r="B69" s="90"/>
      <c r="C69" s="90"/>
      <c r="D69" s="90"/>
      <c r="E69" s="90"/>
      <c r="F69" s="90"/>
      <c r="G69" s="90"/>
      <c r="H69" s="90"/>
    </row>
    <row r="70" spans="1:11" x14ac:dyDescent="0.25">
      <c r="A70" s="90"/>
      <c r="B70" s="90"/>
      <c r="C70" s="90"/>
      <c r="D70" s="90"/>
      <c r="E70" s="90"/>
      <c r="F70" s="90"/>
      <c r="G70" s="90"/>
      <c r="H70" s="90"/>
    </row>
    <row r="72" spans="1:11" s="25" customFormat="1" ht="15" customHeight="1" x14ac:dyDescent="0.25">
      <c r="A72" s="37" t="s">
        <v>3</v>
      </c>
      <c r="B72" s="70" t="s">
        <v>51</v>
      </c>
      <c r="C72" s="71"/>
      <c r="D72" s="71"/>
      <c r="E72" s="71"/>
      <c r="F72" s="71"/>
      <c r="G72" s="71"/>
      <c r="H72" s="71"/>
      <c r="I72" s="71"/>
      <c r="J72" s="71"/>
      <c r="K72" s="72"/>
    </row>
    <row r="73" spans="1:11" ht="37.5" customHeight="1" x14ac:dyDescent="0.25">
      <c r="B73" s="73"/>
      <c r="C73" s="74"/>
      <c r="D73" s="74"/>
      <c r="E73" s="74"/>
      <c r="F73" s="74"/>
      <c r="G73" s="74"/>
      <c r="H73" s="74"/>
      <c r="I73" s="74"/>
      <c r="J73" s="74"/>
      <c r="K73" s="75"/>
    </row>
    <row r="74" spans="1:11" x14ac:dyDescent="0.25">
      <c r="B74" s="66" t="s">
        <v>52</v>
      </c>
      <c r="C74" s="67"/>
      <c r="D74" s="67"/>
      <c r="E74" s="67"/>
      <c r="F74" s="67"/>
      <c r="G74" s="67"/>
      <c r="H74" s="67"/>
      <c r="I74" s="67"/>
      <c r="J74" s="20"/>
      <c r="K74" s="21"/>
    </row>
    <row r="75" spans="1:11" x14ac:dyDescent="0.25">
      <c r="B75" s="66" t="s">
        <v>53</v>
      </c>
      <c r="C75" s="67"/>
      <c r="D75" s="67"/>
      <c r="E75" s="67"/>
      <c r="F75" s="67"/>
      <c r="G75" s="67"/>
      <c r="H75" s="67"/>
      <c r="I75" s="67"/>
      <c r="J75" s="67"/>
      <c r="K75" s="2"/>
    </row>
    <row r="76" spans="1:11" x14ac:dyDescent="0.25">
      <c r="B76" s="66" t="s">
        <v>54</v>
      </c>
      <c r="C76" s="67"/>
      <c r="D76" s="67"/>
      <c r="E76" s="67"/>
      <c r="F76" s="67"/>
      <c r="G76" s="67"/>
      <c r="H76" s="67"/>
      <c r="I76" s="67"/>
      <c r="J76" s="67"/>
      <c r="K76" s="2"/>
    </row>
    <row r="77" spans="1:11" x14ac:dyDescent="0.25">
      <c r="B77" s="68" t="s">
        <v>55</v>
      </c>
      <c r="C77" s="69"/>
      <c r="D77" s="69"/>
      <c r="E77" s="69"/>
      <c r="F77" s="69"/>
      <c r="G77" s="69"/>
      <c r="H77" s="69"/>
      <c r="I77" s="69"/>
      <c r="J77" s="69"/>
      <c r="K77" s="3"/>
    </row>
    <row r="79" spans="1:11" x14ac:dyDescent="0.25">
      <c r="A79" s="4" t="s">
        <v>16</v>
      </c>
      <c r="B79" s="89" t="s">
        <v>28</v>
      </c>
      <c r="C79" s="89"/>
      <c r="D79" s="89"/>
      <c r="E79" s="89"/>
      <c r="F79" s="89"/>
      <c r="G79" s="89"/>
      <c r="H79" s="89"/>
      <c r="I79" s="89"/>
      <c r="J79" s="89"/>
      <c r="K79" s="89"/>
    </row>
    <row r="80" spans="1:11" x14ac:dyDescent="0.25">
      <c r="B80" s="89"/>
      <c r="C80" s="89"/>
      <c r="D80" s="89"/>
      <c r="E80" s="89"/>
      <c r="F80" s="89"/>
      <c r="G80" s="89"/>
      <c r="H80" s="89"/>
      <c r="I80" s="89"/>
      <c r="J80" s="89"/>
      <c r="K80" s="89"/>
    </row>
  </sheetData>
  <mergeCells count="58">
    <mergeCell ref="J4:P4"/>
    <mergeCell ref="J5:P5"/>
    <mergeCell ref="J6:P20"/>
    <mergeCell ref="B79:K80"/>
    <mergeCell ref="A68:H70"/>
    <mergeCell ref="A49:B49"/>
    <mergeCell ref="A50:B50"/>
    <mergeCell ref="A51:B51"/>
    <mergeCell ref="A54:B54"/>
    <mergeCell ref="B75:J75"/>
    <mergeCell ref="A58:B58"/>
    <mergeCell ref="A57:B57"/>
    <mergeCell ref="A59:B59"/>
    <mergeCell ref="C20:G20"/>
    <mergeCell ref="A48:B48"/>
    <mergeCell ref="K22:O24"/>
    <mergeCell ref="B76:J76"/>
    <mergeCell ref="B77:J77"/>
    <mergeCell ref="B72:K73"/>
    <mergeCell ref="A46:B46"/>
    <mergeCell ref="A47:B47"/>
    <mergeCell ref="A63:B63"/>
    <mergeCell ref="A65:B65"/>
    <mergeCell ref="B74:I74"/>
    <mergeCell ref="A62:B62"/>
    <mergeCell ref="K46:O48"/>
    <mergeCell ref="A29:B29"/>
    <mergeCell ref="A56:B56"/>
    <mergeCell ref="A20:B20"/>
    <mergeCell ref="A22:B22"/>
    <mergeCell ref="A24:B24"/>
    <mergeCell ref="A44:B44"/>
    <mergeCell ref="A32:B32"/>
    <mergeCell ref="A38:B38"/>
    <mergeCell ref="A23:B23"/>
    <mergeCell ref="A27:B27"/>
    <mergeCell ref="A25:B25"/>
    <mergeCell ref="A26:B26"/>
    <mergeCell ref="A28:B28"/>
    <mergeCell ref="A53:B53"/>
    <mergeCell ref="A52:B52"/>
    <mergeCell ref="B17:C17"/>
    <mergeCell ref="A21:C21"/>
    <mergeCell ref="B12:C12"/>
    <mergeCell ref="B10:C10"/>
    <mergeCell ref="B15:C15"/>
    <mergeCell ref="B16:C16"/>
    <mergeCell ref="B11:C11"/>
    <mergeCell ref="B14:D14"/>
    <mergeCell ref="I41:L41"/>
    <mergeCell ref="A41:B41"/>
    <mergeCell ref="A30:B30"/>
    <mergeCell ref="C44:G44"/>
    <mergeCell ref="A45:C45"/>
    <mergeCell ref="A39:B39"/>
    <mergeCell ref="A33:B33"/>
    <mergeCell ref="A35:B35"/>
    <mergeCell ref="A34:B3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DATOS!$A$6:$A$7</xm:f>
          </x14:formula1>
          <xm:sqref>A21:C21</xm:sqref>
        </x14:dataValidation>
        <x14:dataValidation type="list" allowBlank="1" showInputMessage="1" showErrorMessage="1">
          <x14:formula1>
            <xm:f>DATOS!$A$12:$A$13</xm:f>
          </x14:formula1>
          <xm:sqref>A45:C45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B2" sqref="B2:G2"/>
    </sheetView>
  </sheetViews>
  <sheetFormatPr baseColWidth="10" defaultRowHeight="15" x14ac:dyDescent="0.25"/>
  <cols>
    <col min="2" max="2" width="59.5703125" bestFit="1" customWidth="1"/>
  </cols>
  <sheetData>
    <row r="1" spans="2:7" ht="15.75" thickBot="1" x14ac:dyDescent="0.3"/>
    <row r="2" spans="2:7" ht="15.75" x14ac:dyDescent="0.25">
      <c r="B2" s="108" t="s">
        <v>30</v>
      </c>
      <c r="C2" s="109"/>
      <c r="D2" s="109"/>
      <c r="E2" s="109"/>
      <c r="F2" s="109"/>
      <c r="G2" s="110"/>
    </row>
    <row r="3" spans="2:7" x14ac:dyDescent="0.25">
      <c r="B3" s="32"/>
      <c r="C3" s="29"/>
      <c r="D3" s="29"/>
      <c r="E3" s="29"/>
      <c r="F3" s="29"/>
      <c r="G3" s="33"/>
    </row>
    <row r="4" spans="2:7" ht="81.75" customHeight="1" x14ac:dyDescent="0.25">
      <c r="B4" s="102" t="s">
        <v>31</v>
      </c>
      <c r="C4" s="103"/>
      <c r="D4" s="103"/>
      <c r="E4" s="103"/>
      <c r="F4" s="103"/>
      <c r="G4" s="104"/>
    </row>
    <row r="5" spans="2:7" x14ac:dyDescent="0.25">
      <c r="B5" s="32"/>
      <c r="C5" s="29"/>
      <c r="D5" s="29"/>
      <c r="E5" s="29"/>
      <c r="F5" s="29"/>
      <c r="G5" s="33"/>
    </row>
    <row r="6" spans="2:7" ht="53.25" customHeight="1" x14ac:dyDescent="0.25">
      <c r="B6" s="105" t="s">
        <v>32</v>
      </c>
      <c r="C6" s="106"/>
      <c r="D6" s="106"/>
      <c r="E6" s="106"/>
      <c r="F6" s="106"/>
      <c r="G6" s="107"/>
    </row>
    <row r="7" spans="2:7" x14ac:dyDescent="0.25">
      <c r="B7" s="32"/>
      <c r="C7" s="29"/>
      <c r="D7" s="29"/>
      <c r="E7" s="29"/>
      <c r="F7" s="29"/>
      <c r="G7" s="33"/>
    </row>
    <row r="8" spans="2:7" ht="48" customHeight="1" x14ac:dyDescent="0.25">
      <c r="B8" s="105" t="s">
        <v>33</v>
      </c>
      <c r="C8" s="106"/>
      <c r="D8" s="106"/>
      <c r="E8" s="106"/>
      <c r="F8" s="106"/>
      <c r="G8" s="107"/>
    </row>
    <row r="9" spans="2:7" x14ac:dyDescent="0.25">
      <c r="B9" s="32"/>
      <c r="C9" s="29"/>
      <c r="D9" s="29"/>
      <c r="E9" s="29"/>
      <c r="F9" s="29"/>
      <c r="G9" s="33"/>
    </row>
    <row r="10" spans="2:7" ht="31.5" customHeight="1" x14ac:dyDescent="0.25">
      <c r="B10" s="91" t="s">
        <v>34</v>
      </c>
      <c r="C10" s="92"/>
      <c r="D10" s="92"/>
      <c r="E10" s="92"/>
      <c r="F10" s="92"/>
      <c r="G10" s="93"/>
    </row>
    <row r="11" spans="2:7" x14ac:dyDescent="0.25">
      <c r="B11" s="34"/>
      <c r="C11" s="35"/>
      <c r="D11" s="35"/>
      <c r="E11" s="35"/>
      <c r="F11" s="35"/>
      <c r="G11" s="36"/>
    </row>
    <row r="12" spans="2:7" ht="36.75" customHeight="1" x14ac:dyDescent="0.25">
      <c r="B12" s="91" t="s">
        <v>35</v>
      </c>
      <c r="C12" s="92"/>
      <c r="D12" s="92"/>
      <c r="E12" s="92"/>
      <c r="F12" s="92"/>
      <c r="G12" s="93"/>
    </row>
    <row r="13" spans="2:7" x14ac:dyDescent="0.25">
      <c r="B13" s="34"/>
      <c r="C13" s="35"/>
      <c r="D13" s="35"/>
      <c r="E13" s="35"/>
      <c r="F13" s="35"/>
      <c r="G13" s="36"/>
    </row>
    <row r="14" spans="2:7" ht="32.25" customHeight="1" thickBot="1" x14ac:dyDescent="0.3">
      <c r="B14" s="94" t="s">
        <v>36</v>
      </c>
      <c r="C14" s="95"/>
      <c r="D14" s="95"/>
      <c r="E14" s="95"/>
      <c r="F14" s="95"/>
      <c r="G14" s="96"/>
    </row>
    <row r="15" spans="2:7" ht="15.75" thickBot="1" x14ac:dyDescent="0.3">
      <c r="B15" s="30"/>
      <c r="C15" s="31"/>
      <c r="D15" s="31"/>
      <c r="E15" s="31"/>
      <c r="F15" s="31"/>
      <c r="G15" s="31"/>
    </row>
    <row r="16" spans="2:7" ht="15.75" x14ac:dyDescent="0.25">
      <c r="B16" s="99" t="s">
        <v>37</v>
      </c>
      <c r="C16" s="100"/>
      <c r="D16" s="100"/>
      <c r="E16" s="100"/>
      <c r="F16" s="100"/>
      <c r="G16" s="101"/>
    </row>
    <row r="17" spans="2:7" x14ac:dyDescent="0.25">
      <c r="B17" s="34"/>
      <c r="C17" s="35"/>
      <c r="D17" s="35"/>
      <c r="E17" s="35"/>
      <c r="F17" s="35"/>
      <c r="G17" s="36"/>
    </row>
    <row r="18" spans="2:7" ht="33.75" customHeight="1" x14ac:dyDescent="0.25">
      <c r="B18" s="97" t="s">
        <v>38</v>
      </c>
      <c r="C18" s="74"/>
      <c r="D18" s="74"/>
      <c r="E18" s="74"/>
      <c r="F18" s="74"/>
      <c r="G18" s="98"/>
    </row>
    <row r="19" spans="2:7" x14ac:dyDescent="0.25">
      <c r="B19" s="34"/>
      <c r="C19" s="35"/>
      <c r="D19" s="35"/>
      <c r="E19" s="35"/>
      <c r="F19" s="35"/>
      <c r="G19" s="36"/>
    </row>
    <row r="20" spans="2:7" ht="30.75" customHeight="1" x14ac:dyDescent="0.25">
      <c r="B20" s="91" t="s">
        <v>39</v>
      </c>
      <c r="C20" s="92"/>
      <c r="D20" s="92"/>
      <c r="E20" s="92"/>
      <c r="F20" s="92"/>
      <c r="G20" s="93"/>
    </row>
    <row r="21" spans="2:7" x14ac:dyDescent="0.25">
      <c r="B21" s="34"/>
      <c r="C21" s="35"/>
      <c r="D21" s="35"/>
      <c r="E21" s="35"/>
      <c r="F21" s="35"/>
      <c r="G21" s="36"/>
    </row>
    <row r="22" spans="2:7" ht="30" customHeight="1" x14ac:dyDescent="0.25">
      <c r="B22" s="91" t="s">
        <v>40</v>
      </c>
      <c r="C22" s="92"/>
      <c r="D22" s="92"/>
      <c r="E22" s="92"/>
      <c r="F22" s="92"/>
      <c r="G22" s="93"/>
    </row>
    <row r="23" spans="2:7" x14ac:dyDescent="0.25">
      <c r="B23" s="34"/>
      <c r="C23" s="35"/>
      <c r="D23" s="35"/>
      <c r="E23" s="35"/>
      <c r="F23" s="35"/>
      <c r="G23" s="36"/>
    </row>
    <row r="24" spans="2:7" ht="31.5" customHeight="1" x14ac:dyDescent="0.25">
      <c r="B24" s="91" t="s">
        <v>41</v>
      </c>
      <c r="C24" s="92"/>
      <c r="D24" s="92"/>
      <c r="E24" s="92"/>
      <c r="F24" s="92"/>
      <c r="G24" s="93"/>
    </row>
    <row r="25" spans="2:7" x14ac:dyDescent="0.25">
      <c r="B25" s="34"/>
      <c r="C25" s="35"/>
      <c r="D25" s="35"/>
      <c r="E25" s="35"/>
      <c r="F25" s="35"/>
      <c r="G25" s="36"/>
    </row>
    <row r="26" spans="2:7" ht="30.75" customHeight="1" x14ac:dyDescent="0.25">
      <c r="B26" s="91" t="s">
        <v>42</v>
      </c>
      <c r="C26" s="92"/>
      <c r="D26" s="92"/>
      <c r="E26" s="92"/>
      <c r="F26" s="92"/>
      <c r="G26" s="93"/>
    </row>
    <row r="27" spans="2:7" x14ac:dyDescent="0.25">
      <c r="B27" s="34"/>
      <c r="C27" s="35"/>
      <c r="D27" s="35"/>
      <c r="E27" s="35"/>
      <c r="F27" s="35"/>
      <c r="G27" s="36"/>
    </row>
    <row r="28" spans="2:7" ht="30.75" customHeight="1" thickBot="1" x14ac:dyDescent="0.3">
      <c r="B28" s="94" t="s">
        <v>43</v>
      </c>
      <c r="C28" s="95"/>
      <c r="D28" s="95"/>
      <c r="E28" s="95"/>
      <c r="F28" s="95"/>
      <c r="G28" s="96"/>
    </row>
    <row r="29" spans="2:7" ht="15.75" thickBot="1" x14ac:dyDescent="0.3">
      <c r="B29" s="30"/>
      <c r="C29" s="31"/>
      <c r="D29" s="31"/>
      <c r="E29" s="31"/>
      <c r="F29" s="31"/>
      <c r="G29" s="31"/>
    </row>
    <row r="30" spans="2:7" ht="15.75" x14ac:dyDescent="0.25">
      <c r="B30" s="99" t="s">
        <v>44</v>
      </c>
      <c r="C30" s="100"/>
      <c r="D30" s="100"/>
      <c r="E30" s="100"/>
      <c r="F30" s="100"/>
      <c r="G30" s="101"/>
    </row>
    <row r="31" spans="2:7" x14ac:dyDescent="0.25">
      <c r="B31" s="34"/>
      <c r="C31" s="35"/>
      <c r="D31" s="35"/>
      <c r="E31" s="35"/>
      <c r="F31" s="35"/>
      <c r="G31" s="36"/>
    </row>
    <row r="32" spans="2:7" ht="45" customHeight="1" x14ac:dyDescent="0.25">
      <c r="B32" s="97" t="s">
        <v>45</v>
      </c>
      <c r="C32" s="74"/>
      <c r="D32" s="74"/>
      <c r="E32" s="74"/>
      <c r="F32" s="74"/>
      <c r="G32" s="98"/>
    </row>
    <row r="33" spans="2:7" x14ac:dyDescent="0.25">
      <c r="B33" s="34"/>
      <c r="C33" s="35"/>
      <c r="D33" s="35"/>
      <c r="E33" s="35"/>
      <c r="F33" s="35"/>
      <c r="G33" s="36"/>
    </row>
    <row r="34" spans="2:7" ht="47.25" customHeight="1" x14ac:dyDescent="0.25">
      <c r="B34" s="91" t="s">
        <v>46</v>
      </c>
      <c r="C34" s="92"/>
      <c r="D34" s="92"/>
      <c r="E34" s="92"/>
      <c r="F34" s="92"/>
      <c r="G34" s="36"/>
    </row>
    <row r="35" spans="2:7" x14ac:dyDescent="0.25">
      <c r="B35" s="34"/>
      <c r="C35" s="35"/>
      <c r="D35" s="35"/>
      <c r="E35" s="35"/>
      <c r="F35" s="35"/>
      <c r="G35" s="36"/>
    </row>
    <row r="36" spans="2:7" ht="61.5" customHeight="1" x14ac:dyDescent="0.25">
      <c r="B36" s="91" t="s">
        <v>47</v>
      </c>
      <c r="C36" s="92"/>
      <c r="D36" s="92"/>
      <c r="E36" s="92"/>
      <c r="F36" s="92"/>
      <c r="G36" s="93"/>
    </row>
    <row r="37" spans="2:7" x14ac:dyDescent="0.25">
      <c r="B37" s="34"/>
      <c r="C37" s="35"/>
      <c r="D37" s="35"/>
      <c r="E37" s="35"/>
      <c r="F37" s="35"/>
      <c r="G37" s="36"/>
    </row>
    <row r="38" spans="2:7" ht="61.5" customHeight="1" x14ac:dyDescent="0.25">
      <c r="B38" s="91" t="s">
        <v>48</v>
      </c>
      <c r="C38" s="92"/>
      <c r="D38" s="92"/>
      <c r="E38" s="92"/>
      <c r="F38" s="92"/>
      <c r="G38" s="93"/>
    </row>
    <row r="39" spans="2:7" x14ac:dyDescent="0.25">
      <c r="B39" s="34"/>
      <c r="C39" s="35"/>
      <c r="D39" s="35"/>
      <c r="E39" s="35"/>
      <c r="F39" s="35"/>
      <c r="G39" s="36"/>
    </row>
    <row r="40" spans="2:7" ht="84" customHeight="1" x14ac:dyDescent="0.25">
      <c r="B40" s="91" t="s">
        <v>49</v>
      </c>
      <c r="C40" s="92"/>
      <c r="D40" s="92"/>
      <c r="E40" s="92"/>
      <c r="F40" s="92"/>
      <c r="G40" s="93"/>
    </row>
    <row r="41" spans="2:7" x14ac:dyDescent="0.25">
      <c r="B41" s="34"/>
      <c r="C41" s="35"/>
      <c r="D41" s="35"/>
      <c r="E41" s="35"/>
      <c r="F41" s="35"/>
      <c r="G41" s="36"/>
    </row>
    <row r="42" spans="2:7" ht="45.75" customHeight="1" thickBot="1" x14ac:dyDescent="0.3">
      <c r="B42" s="94" t="s">
        <v>50</v>
      </c>
      <c r="C42" s="95"/>
      <c r="D42" s="95"/>
      <c r="E42" s="95"/>
      <c r="F42" s="95"/>
      <c r="G42" s="96"/>
    </row>
  </sheetData>
  <mergeCells count="21">
    <mergeCell ref="B12:G12"/>
    <mergeCell ref="B4:G4"/>
    <mergeCell ref="B6:G6"/>
    <mergeCell ref="B8:G8"/>
    <mergeCell ref="B2:G2"/>
    <mergeCell ref="B10:G10"/>
    <mergeCell ref="B16:G16"/>
    <mergeCell ref="B30:G30"/>
    <mergeCell ref="B34:F34"/>
    <mergeCell ref="B36:G36"/>
    <mergeCell ref="B14:G14"/>
    <mergeCell ref="B18:G18"/>
    <mergeCell ref="B20:G20"/>
    <mergeCell ref="B22:G22"/>
    <mergeCell ref="B24:G24"/>
    <mergeCell ref="B26:G26"/>
    <mergeCell ref="B38:G38"/>
    <mergeCell ref="B40:G40"/>
    <mergeCell ref="B42:G42"/>
    <mergeCell ref="B28:G28"/>
    <mergeCell ref="B32:G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workbookViewId="0">
      <selection sqref="A1:D1"/>
    </sheetView>
  </sheetViews>
  <sheetFormatPr baseColWidth="10" defaultRowHeight="15" x14ac:dyDescent="0.25"/>
  <sheetData>
    <row r="1" spans="1:4" x14ac:dyDescent="0.25">
      <c r="A1" s="48" t="s">
        <v>6</v>
      </c>
      <c r="B1" s="48"/>
      <c r="C1" s="48"/>
      <c r="D1" s="48"/>
    </row>
    <row r="3" spans="1:4" x14ac:dyDescent="0.25">
      <c r="A3">
        <v>0</v>
      </c>
      <c r="B3">
        <v>0</v>
      </c>
    </row>
    <row r="4" spans="1:4" x14ac:dyDescent="0.25">
      <c r="A4">
        <v>1</v>
      </c>
      <c r="B4">
        <v>2</v>
      </c>
    </row>
    <row r="5" spans="1:4" x14ac:dyDescent="0.25">
      <c r="A5">
        <v>2</v>
      </c>
      <c r="B5">
        <v>4</v>
      </c>
    </row>
    <row r="6" spans="1:4" x14ac:dyDescent="0.25">
      <c r="A6">
        <v>3</v>
      </c>
      <c r="B6">
        <v>6</v>
      </c>
    </row>
    <row r="7" spans="1:4" x14ac:dyDescent="0.25">
      <c r="A7">
        <v>4</v>
      </c>
      <c r="B7">
        <v>8</v>
      </c>
    </row>
    <row r="8" spans="1:4" x14ac:dyDescent="0.25">
      <c r="A8">
        <v>5</v>
      </c>
      <c r="B8">
        <v>10</v>
      </c>
    </row>
    <row r="9" spans="1:4" x14ac:dyDescent="0.25">
      <c r="A9">
        <v>6</v>
      </c>
      <c r="B9">
        <v>12</v>
      </c>
    </row>
    <row r="10" spans="1:4" x14ac:dyDescent="0.25">
      <c r="A10">
        <v>7</v>
      </c>
      <c r="B10">
        <v>14</v>
      </c>
    </row>
    <row r="11" spans="1:4" x14ac:dyDescent="0.25">
      <c r="A11">
        <v>8</v>
      </c>
      <c r="B11">
        <v>16</v>
      </c>
    </row>
    <row r="12" spans="1:4" x14ac:dyDescent="0.25">
      <c r="A12">
        <v>9</v>
      </c>
      <c r="B12">
        <v>18</v>
      </c>
    </row>
    <row r="13" spans="1:4" x14ac:dyDescent="0.25">
      <c r="A13">
        <v>10</v>
      </c>
      <c r="B13">
        <v>20</v>
      </c>
    </row>
    <row r="14" spans="1:4" x14ac:dyDescent="0.25">
      <c r="A14">
        <v>11</v>
      </c>
      <c r="B14">
        <v>23</v>
      </c>
    </row>
    <row r="15" spans="1:4" x14ac:dyDescent="0.25">
      <c r="A15">
        <v>12</v>
      </c>
      <c r="B15">
        <v>26</v>
      </c>
    </row>
    <row r="16" spans="1:4" x14ac:dyDescent="0.25">
      <c r="A16">
        <v>13</v>
      </c>
      <c r="B16">
        <v>29</v>
      </c>
    </row>
    <row r="17" spans="1:2" x14ac:dyDescent="0.25">
      <c r="A17">
        <v>14</v>
      </c>
      <c r="B17">
        <v>32</v>
      </c>
    </row>
    <row r="18" spans="1:2" x14ac:dyDescent="0.25">
      <c r="A18">
        <v>15</v>
      </c>
      <c r="B18">
        <v>35</v>
      </c>
    </row>
    <row r="19" spans="1:2" x14ac:dyDescent="0.25">
      <c r="A19">
        <v>16</v>
      </c>
      <c r="B19">
        <v>38</v>
      </c>
    </row>
    <row r="20" spans="1:2" x14ac:dyDescent="0.25">
      <c r="A20">
        <v>17</v>
      </c>
      <c r="B20">
        <v>41</v>
      </c>
    </row>
    <row r="21" spans="1:2" x14ac:dyDescent="0.25">
      <c r="A21">
        <v>18</v>
      </c>
      <c r="B21">
        <v>44</v>
      </c>
    </row>
    <row r="22" spans="1:2" x14ac:dyDescent="0.25">
      <c r="A22">
        <v>19</v>
      </c>
      <c r="B22">
        <v>47</v>
      </c>
    </row>
    <row r="23" spans="1:2" x14ac:dyDescent="0.25">
      <c r="A23">
        <v>20</v>
      </c>
      <c r="B23">
        <v>50</v>
      </c>
    </row>
    <row r="24" spans="1:2" x14ac:dyDescent="0.25">
      <c r="A24">
        <v>21</v>
      </c>
      <c r="B24">
        <v>54</v>
      </c>
    </row>
    <row r="25" spans="1:2" x14ac:dyDescent="0.25">
      <c r="A25">
        <v>22</v>
      </c>
      <c r="B25">
        <v>58</v>
      </c>
    </row>
    <row r="26" spans="1:2" x14ac:dyDescent="0.25">
      <c r="A26">
        <v>23</v>
      </c>
      <c r="B26">
        <v>62</v>
      </c>
    </row>
    <row r="27" spans="1:2" x14ac:dyDescent="0.25">
      <c r="A27">
        <v>24</v>
      </c>
      <c r="B27">
        <v>66</v>
      </c>
    </row>
    <row r="28" spans="1:2" x14ac:dyDescent="0.25">
      <c r="A28">
        <v>25</v>
      </c>
      <c r="B28">
        <v>70</v>
      </c>
    </row>
    <row r="29" spans="1:2" x14ac:dyDescent="0.25">
      <c r="A29">
        <v>26</v>
      </c>
      <c r="B29">
        <v>74</v>
      </c>
    </row>
    <row r="30" spans="1:2" x14ac:dyDescent="0.25">
      <c r="A30">
        <v>27</v>
      </c>
      <c r="B30">
        <v>78</v>
      </c>
    </row>
    <row r="31" spans="1:2" x14ac:dyDescent="0.25">
      <c r="A31">
        <v>28</v>
      </c>
      <c r="B31">
        <v>82</v>
      </c>
    </row>
    <row r="32" spans="1:2" x14ac:dyDescent="0.25">
      <c r="A32">
        <v>29</v>
      </c>
      <c r="B32">
        <v>86</v>
      </c>
    </row>
    <row r="33" spans="1:2" x14ac:dyDescent="0.25">
      <c r="A33">
        <v>30</v>
      </c>
      <c r="B33">
        <v>90</v>
      </c>
    </row>
    <row r="34" spans="1:2" x14ac:dyDescent="0.25">
      <c r="A34">
        <v>31</v>
      </c>
      <c r="B34">
        <v>94</v>
      </c>
    </row>
    <row r="35" spans="1:2" x14ac:dyDescent="0.25">
      <c r="A35">
        <v>32</v>
      </c>
      <c r="B35">
        <v>98</v>
      </c>
    </row>
    <row r="36" spans="1:2" x14ac:dyDescent="0.25">
      <c r="A36">
        <v>33</v>
      </c>
      <c r="B36">
        <v>102</v>
      </c>
    </row>
    <row r="37" spans="1:2" x14ac:dyDescent="0.25">
      <c r="A37">
        <v>34</v>
      </c>
      <c r="B37">
        <v>106</v>
      </c>
    </row>
    <row r="38" spans="1:2" x14ac:dyDescent="0.25">
      <c r="A38">
        <v>35</v>
      </c>
      <c r="B38">
        <v>110</v>
      </c>
    </row>
    <row r="39" spans="1:2" x14ac:dyDescent="0.25">
      <c r="A39">
        <v>36</v>
      </c>
      <c r="B39">
        <v>114</v>
      </c>
    </row>
    <row r="40" spans="1:2" x14ac:dyDescent="0.25">
      <c r="A40">
        <v>37</v>
      </c>
      <c r="B40">
        <v>118</v>
      </c>
    </row>
    <row r="41" spans="1:2" x14ac:dyDescent="0.25">
      <c r="A41">
        <v>38</v>
      </c>
      <c r="B41">
        <v>122</v>
      </c>
    </row>
    <row r="42" spans="1:2" x14ac:dyDescent="0.25">
      <c r="A42">
        <v>39</v>
      </c>
      <c r="B42">
        <v>126</v>
      </c>
    </row>
    <row r="43" spans="1:2" x14ac:dyDescent="0.25">
      <c r="A43">
        <v>40</v>
      </c>
      <c r="B43">
        <v>130</v>
      </c>
    </row>
    <row r="44" spans="1:2" x14ac:dyDescent="0.25">
      <c r="A44">
        <v>41</v>
      </c>
      <c r="B44">
        <v>134</v>
      </c>
    </row>
    <row r="45" spans="1:2" x14ac:dyDescent="0.25">
      <c r="A45">
        <v>42</v>
      </c>
      <c r="B45">
        <v>138</v>
      </c>
    </row>
    <row r="46" spans="1:2" x14ac:dyDescent="0.25">
      <c r="A46">
        <v>43</v>
      </c>
      <c r="B46">
        <v>142</v>
      </c>
    </row>
    <row r="47" spans="1:2" x14ac:dyDescent="0.25">
      <c r="A47">
        <v>44</v>
      </c>
      <c r="B47">
        <v>146</v>
      </c>
    </row>
    <row r="48" spans="1:2" x14ac:dyDescent="0.25">
      <c r="A48">
        <v>45</v>
      </c>
      <c r="B48">
        <v>150</v>
      </c>
    </row>
    <row r="49" spans="1:2" x14ac:dyDescent="0.25">
      <c r="A49">
        <v>46</v>
      </c>
      <c r="B49">
        <v>154</v>
      </c>
    </row>
    <row r="50" spans="1:2" x14ac:dyDescent="0.25">
      <c r="A50">
        <v>47</v>
      </c>
      <c r="B50">
        <v>158</v>
      </c>
    </row>
    <row r="51" spans="1:2" x14ac:dyDescent="0.25">
      <c r="A51">
        <v>48</v>
      </c>
      <c r="B51">
        <v>162</v>
      </c>
    </row>
    <row r="52" spans="1:2" x14ac:dyDescent="0.25">
      <c r="A52">
        <v>49</v>
      </c>
      <c r="B52">
        <v>166</v>
      </c>
    </row>
    <row r="53" spans="1:2" x14ac:dyDescent="0.25">
      <c r="A53">
        <v>50</v>
      </c>
      <c r="B53">
        <v>170</v>
      </c>
    </row>
    <row r="54" spans="1:2" x14ac:dyDescent="0.25">
      <c r="A54">
        <v>51</v>
      </c>
      <c r="B54">
        <v>174</v>
      </c>
    </row>
    <row r="55" spans="1:2" x14ac:dyDescent="0.25">
      <c r="A55">
        <v>52</v>
      </c>
      <c r="B55">
        <v>178</v>
      </c>
    </row>
    <row r="56" spans="1:2" x14ac:dyDescent="0.25">
      <c r="A56">
        <v>53</v>
      </c>
      <c r="B56">
        <v>182</v>
      </c>
    </row>
    <row r="57" spans="1:2" x14ac:dyDescent="0.25">
      <c r="A57">
        <v>54</v>
      </c>
      <c r="B57">
        <v>186</v>
      </c>
    </row>
    <row r="58" spans="1:2" x14ac:dyDescent="0.25">
      <c r="A58">
        <v>55</v>
      </c>
      <c r="B58">
        <v>190</v>
      </c>
    </row>
    <row r="59" spans="1:2" x14ac:dyDescent="0.25">
      <c r="A59">
        <v>56</v>
      </c>
      <c r="B59">
        <v>194</v>
      </c>
    </row>
    <row r="60" spans="1:2" x14ac:dyDescent="0.25">
      <c r="A60">
        <v>57</v>
      </c>
      <c r="B60">
        <v>198</v>
      </c>
    </row>
    <row r="61" spans="1:2" x14ac:dyDescent="0.25">
      <c r="A61">
        <v>58</v>
      </c>
      <c r="B61">
        <v>202</v>
      </c>
    </row>
    <row r="62" spans="1:2" x14ac:dyDescent="0.25">
      <c r="A62">
        <v>59</v>
      </c>
      <c r="B62">
        <v>206</v>
      </c>
    </row>
    <row r="63" spans="1:2" x14ac:dyDescent="0.25">
      <c r="A63">
        <v>60</v>
      </c>
      <c r="B63">
        <v>210</v>
      </c>
    </row>
    <row r="64" spans="1:2" x14ac:dyDescent="0.25">
      <c r="A64">
        <v>61</v>
      </c>
      <c r="B64">
        <v>214</v>
      </c>
    </row>
    <row r="65" spans="1:2" x14ac:dyDescent="0.25">
      <c r="A65">
        <v>62</v>
      </c>
      <c r="B65">
        <v>218</v>
      </c>
    </row>
    <row r="66" spans="1:2" x14ac:dyDescent="0.25">
      <c r="A66">
        <v>63</v>
      </c>
      <c r="B66">
        <v>222</v>
      </c>
    </row>
    <row r="67" spans="1:2" x14ac:dyDescent="0.25">
      <c r="A67">
        <v>64</v>
      </c>
      <c r="B67">
        <v>226</v>
      </c>
    </row>
    <row r="68" spans="1:2" x14ac:dyDescent="0.25">
      <c r="A68">
        <v>65</v>
      </c>
      <c r="B68">
        <v>230</v>
      </c>
    </row>
    <row r="69" spans="1:2" x14ac:dyDescent="0.25">
      <c r="A69">
        <v>66</v>
      </c>
      <c r="B69">
        <v>234</v>
      </c>
    </row>
    <row r="70" spans="1:2" x14ac:dyDescent="0.25">
      <c r="A70">
        <v>67</v>
      </c>
      <c r="B70">
        <v>238</v>
      </c>
    </row>
    <row r="71" spans="1:2" x14ac:dyDescent="0.25">
      <c r="A71">
        <v>68</v>
      </c>
      <c r="B71">
        <v>242</v>
      </c>
    </row>
    <row r="72" spans="1:2" x14ac:dyDescent="0.25">
      <c r="A72">
        <v>69</v>
      </c>
      <c r="B72">
        <v>246</v>
      </c>
    </row>
    <row r="73" spans="1:2" x14ac:dyDescent="0.25">
      <c r="A73">
        <v>70</v>
      </c>
      <c r="B73">
        <v>250</v>
      </c>
    </row>
    <row r="74" spans="1:2" x14ac:dyDescent="0.25">
      <c r="A74">
        <v>71</v>
      </c>
      <c r="B74">
        <v>254</v>
      </c>
    </row>
    <row r="75" spans="1:2" x14ac:dyDescent="0.25">
      <c r="A75">
        <v>72</v>
      </c>
      <c r="B75">
        <v>258</v>
      </c>
    </row>
    <row r="76" spans="1:2" x14ac:dyDescent="0.25">
      <c r="A76">
        <v>73</v>
      </c>
      <c r="B76">
        <v>262</v>
      </c>
    </row>
    <row r="77" spans="1:2" x14ac:dyDescent="0.25">
      <c r="A77">
        <v>74</v>
      </c>
      <c r="B77">
        <v>266</v>
      </c>
    </row>
    <row r="78" spans="1:2" x14ac:dyDescent="0.25">
      <c r="A78">
        <v>75</v>
      </c>
      <c r="B78">
        <v>270</v>
      </c>
    </row>
    <row r="79" spans="1:2" x14ac:dyDescent="0.25">
      <c r="A79">
        <v>76</v>
      </c>
      <c r="B79">
        <v>274</v>
      </c>
    </row>
    <row r="80" spans="1:2" x14ac:dyDescent="0.25">
      <c r="A80">
        <v>77</v>
      </c>
      <c r="B80">
        <v>278</v>
      </c>
    </row>
    <row r="81" spans="1:2" x14ac:dyDescent="0.25">
      <c r="A81">
        <v>78</v>
      </c>
      <c r="B81">
        <v>282</v>
      </c>
    </row>
    <row r="82" spans="1:2" x14ac:dyDescent="0.25">
      <c r="A82">
        <v>79</v>
      </c>
      <c r="B82">
        <v>286</v>
      </c>
    </row>
    <row r="83" spans="1:2" x14ac:dyDescent="0.25">
      <c r="A83">
        <v>80</v>
      </c>
      <c r="B83">
        <v>290</v>
      </c>
    </row>
    <row r="84" spans="1:2" x14ac:dyDescent="0.25">
      <c r="A84">
        <v>81</v>
      </c>
      <c r="B84">
        <v>294</v>
      </c>
    </row>
    <row r="85" spans="1:2" x14ac:dyDescent="0.25">
      <c r="A85">
        <v>82</v>
      </c>
      <c r="B85">
        <v>298</v>
      </c>
    </row>
    <row r="86" spans="1:2" x14ac:dyDescent="0.25">
      <c r="A86">
        <v>83</v>
      </c>
      <c r="B86">
        <v>302</v>
      </c>
    </row>
    <row r="87" spans="1:2" x14ac:dyDescent="0.25">
      <c r="A87">
        <v>84</v>
      </c>
      <c r="B87">
        <v>306</v>
      </c>
    </row>
    <row r="88" spans="1:2" x14ac:dyDescent="0.25">
      <c r="A88">
        <v>85</v>
      </c>
      <c r="B88">
        <v>310</v>
      </c>
    </row>
    <row r="89" spans="1:2" x14ac:dyDescent="0.25">
      <c r="A89">
        <v>86</v>
      </c>
      <c r="B89">
        <v>314</v>
      </c>
    </row>
    <row r="90" spans="1:2" x14ac:dyDescent="0.25">
      <c r="A90">
        <v>87</v>
      </c>
      <c r="B90">
        <v>318</v>
      </c>
    </row>
    <row r="91" spans="1:2" x14ac:dyDescent="0.25">
      <c r="A91">
        <v>88</v>
      </c>
      <c r="B91">
        <v>322</v>
      </c>
    </row>
    <row r="92" spans="1:2" x14ac:dyDescent="0.25">
      <c r="A92">
        <v>89</v>
      </c>
      <c r="B92">
        <v>326</v>
      </c>
    </row>
    <row r="93" spans="1:2" x14ac:dyDescent="0.25">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3"/>
  <sheetViews>
    <sheetView workbookViewId="0">
      <selection activeCell="A13" sqref="A13"/>
    </sheetView>
  </sheetViews>
  <sheetFormatPr baseColWidth="10" defaultRowHeight="15" x14ac:dyDescent="0.25"/>
  <cols>
    <col min="1" max="1" width="32.5703125" customWidth="1"/>
    <col min="2" max="2" width="17" customWidth="1"/>
  </cols>
  <sheetData>
    <row r="4" spans="1:6" ht="16.5" thickBot="1" x14ac:dyDescent="0.3">
      <c r="A4" s="111" t="s">
        <v>19</v>
      </c>
      <c r="B4" s="111"/>
    </row>
    <row r="5" spans="1:6" ht="16.5" thickBot="1" x14ac:dyDescent="0.3">
      <c r="A5" s="22" t="s">
        <v>18</v>
      </c>
      <c r="B5" s="22" t="s">
        <v>9</v>
      </c>
      <c r="C5" s="22" t="s">
        <v>10</v>
      </c>
      <c r="D5" s="22" t="s">
        <v>11</v>
      </c>
      <c r="E5" s="22" t="s">
        <v>12</v>
      </c>
      <c r="F5" s="16" t="s">
        <v>13</v>
      </c>
    </row>
    <row r="6" spans="1:6" ht="16.5" thickBot="1" x14ac:dyDescent="0.3">
      <c r="A6" s="22" t="s">
        <v>64</v>
      </c>
      <c r="B6" s="12">
        <v>12206</v>
      </c>
      <c r="C6" s="12">
        <v>11604</v>
      </c>
      <c r="D6" s="12">
        <v>11202</v>
      </c>
      <c r="E6" s="12">
        <v>10811</v>
      </c>
      <c r="F6" s="13">
        <v>10666</v>
      </c>
    </row>
    <row r="7" spans="1:6" ht="32.25" thickBot="1" x14ac:dyDescent="0.3">
      <c r="A7" s="46" t="s">
        <v>65</v>
      </c>
      <c r="B7" s="13">
        <v>12792</v>
      </c>
      <c r="C7" s="45">
        <v>11740</v>
      </c>
      <c r="D7" s="14">
        <v>11740</v>
      </c>
      <c r="E7" s="14">
        <v>11329</v>
      </c>
      <c r="F7" s="17">
        <v>11178</v>
      </c>
    </row>
    <row r="10" spans="1:6" ht="15.75" thickBot="1" x14ac:dyDescent="0.3">
      <c r="A10" s="112" t="s">
        <v>20</v>
      </c>
      <c r="B10" s="112"/>
    </row>
    <row r="11" spans="1:6" ht="16.5" thickBot="1" x14ac:dyDescent="0.3">
      <c r="A11" s="22" t="s">
        <v>18</v>
      </c>
      <c r="B11" s="22" t="s">
        <v>9</v>
      </c>
      <c r="C11" s="22" t="s">
        <v>10</v>
      </c>
      <c r="D11" s="22" t="s">
        <v>11</v>
      </c>
      <c r="E11" s="22" t="s">
        <v>12</v>
      </c>
      <c r="F11" s="16" t="s">
        <v>13</v>
      </c>
    </row>
    <row r="12" spans="1:6" ht="16.5" thickBot="1" x14ac:dyDescent="0.3">
      <c r="A12" s="43" t="s">
        <v>64</v>
      </c>
      <c r="B12" s="11">
        <v>300</v>
      </c>
      <c r="C12" s="11">
        <v>297</v>
      </c>
      <c r="D12" s="11">
        <v>295</v>
      </c>
      <c r="E12" s="11">
        <v>290</v>
      </c>
      <c r="F12" s="11">
        <v>285</v>
      </c>
    </row>
    <row r="13" spans="1:6" ht="32.25" thickBot="1" x14ac:dyDescent="0.3">
      <c r="A13" s="46" t="s">
        <v>65</v>
      </c>
      <c r="B13" s="11">
        <v>315</v>
      </c>
      <c r="C13" s="11">
        <v>311</v>
      </c>
      <c r="D13" s="11">
        <v>309</v>
      </c>
      <c r="E13" s="11">
        <v>304</v>
      </c>
      <c r="F13" s="11">
        <v>298</v>
      </c>
    </row>
  </sheetData>
  <mergeCells count="2">
    <mergeCell ref="A4:B4"/>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CCT 318-99</vt:lpstr>
      <vt:lpstr>CATEGORÍAS</vt:lpstr>
      <vt:lpstr>Antiguedad</vt:lpstr>
      <vt:lpstr>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cp:lastModifiedBy>
  <dcterms:created xsi:type="dcterms:W3CDTF">2016-01-13T16:30:27Z</dcterms:created>
  <dcterms:modified xsi:type="dcterms:W3CDTF">2016-05-24T17:45:29Z</dcterms:modified>
</cp:coreProperties>
</file>