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54116\Documents\REDES\"/>
    </mc:Choice>
  </mc:AlternateContent>
  <xr:revisionPtr revIDLastSave="0" documentId="13_ncr:1_{5108CC47-B121-4380-B2DA-29240FF0CE1C}" xr6:coauthVersionLast="47" xr6:coauthVersionMax="47" xr10:uidLastSave="{00000000-0000-0000-0000-000000000000}"/>
  <bookViews>
    <workbookView xWindow="-120" yWindow="-120" windowWidth="20730" windowHeight="11160" xr2:uid="{00000000-000D-0000-FFFF-FFFF00000000}"/>
  </bookViews>
  <sheets>
    <sheet name="CCT 318-99" sheetId="1" r:id="rId1"/>
    <sheet name="CATEGORÍAS" sheetId="4" r:id="rId2"/>
    <sheet name="Antiguedad" sheetId="2" r:id="rId3"/>
    <sheet name="DATOS" sheetId="3" state="hidden"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1" i="1" l="1"/>
  <c r="B20" i="1"/>
  <c r="B19" i="1"/>
  <c r="B18" i="1"/>
  <c r="B14" i="1"/>
  <c r="B13" i="1"/>
  <c r="B12" i="1"/>
  <c r="B11" i="1"/>
  <c r="H32" i="1" l="1"/>
  <c r="G32" i="1"/>
  <c r="F32" i="1"/>
  <c r="E32" i="1"/>
  <c r="D32" i="1"/>
  <c r="H31" i="1"/>
  <c r="G31" i="1"/>
  <c r="F31" i="1"/>
  <c r="E31" i="1"/>
  <c r="D31" i="1"/>
  <c r="H30" i="1"/>
  <c r="D30" i="1"/>
  <c r="H29" i="1"/>
  <c r="G29" i="1"/>
  <c r="F29" i="1"/>
  <c r="E29" i="1"/>
  <c r="D29" i="1"/>
  <c r="H21" i="1"/>
  <c r="G21" i="1"/>
  <c r="F21" i="1"/>
  <c r="F50" i="1"/>
  <c r="F51" i="1" s="1"/>
  <c r="E21" i="1"/>
  <c r="E50" i="1" s="1"/>
  <c r="E51" i="1" s="1"/>
  <c r="D21" i="1"/>
  <c r="H20" i="1"/>
  <c r="G20" i="1"/>
  <c r="F20" i="1"/>
  <c r="E20" i="1"/>
  <c r="D20" i="1"/>
  <c r="H19" i="1"/>
  <c r="G19" i="1"/>
  <c r="F19" i="1"/>
  <c r="E19" i="1"/>
  <c r="D19" i="1"/>
  <c r="H18" i="1"/>
  <c r="H50" i="1" s="1"/>
  <c r="G18" i="1"/>
  <c r="F18" i="1"/>
  <c r="E18" i="1"/>
  <c r="D18" i="1"/>
  <c r="H14" i="1"/>
  <c r="G14" i="1"/>
  <c r="F14" i="1"/>
  <c r="E14" i="1"/>
  <c r="E26" i="1" s="1"/>
  <c r="E27" i="1" s="1"/>
  <c r="D14" i="1"/>
  <c r="H13" i="1"/>
  <c r="G13" i="1"/>
  <c r="F13" i="1"/>
  <c r="E13" i="1"/>
  <c r="D13" i="1"/>
  <c r="H12" i="1"/>
  <c r="G12" i="1"/>
  <c r="F12" i="1"/>
  <c r="E12" i="1"/>
  <c r="D12" i="1"/>
  <c r="H11" i="1"/>
  <c r="H26" i="1" s="1"/>
  <c r="H27" i="1" s="1"/>
  <c r="G11" i="1"/>
  <c r="G26" i="1" s="1"/>
  <c r="G27" i="1" s="1"/>
  <c r="F11" i="1"/>
  <c r="E11" i="1"/>
  <c r="D11" i="1"/>
  <c r="G30" i="1"/>
  <c r="F26" i="1"/>
  <c r="F27" i="1" s="1"/>
  <c r="F30" i="1"/>
  <c r="E30" i="1"/>
  <c r="E28" i="1"/>
  <c r="H28" i="1"/>
  <c r="H33" i="1"/>
  <c r="E33" i="1"/>
  <c r="D28" i="1"/>
  <c r="D33" i="1"/>
  <c r="G33" i="1"/>
  <c r="G28" i="1"/>
  <c r="F33" i="1"/>
  <c r="F28" i="1"/>
  <c r="H51" i="1" l="1"/>
  <c r="H55" i="1"/>
  <c r="H54" i="1"/>
  <c r="H52" i="1"/>
  <c r="H53" i="1"/>
  <c r="F52" i="1"/>
  <c r="D50" i="1"/>
  <c r="D53" i="1" s="1"/>
  <c r="G50" i="1"/>
  <c r="G54" i="1" s="1"/>
  <c r="F53" i="1"/>
  <c r="D26" i="1"/>
  <c r="D27" i="1" s="1"/>
  <c r="H57" i="1"/>
  <c r="F54" i="1"/>
  <c r="F55" i="1"/>
  <c r="E57" i="1"/>
  <c r="E56" i="1"/>
  <c r="E52" i="1"/>
  <c r="E54" i="1"/>
  <c r="E55" i="1"/>
  <c r="H56" i="1"/>
  <c r="E53" i="1"/>
  <c r="F57" i="1"/>
  <c r="F56" i="1"/>
  <c r="H34" i="1"/>
  <c r="H43" i="1" s="1"/>
  <c r="F34" i="1"/>
  <c r="F36" i="1" s="1"/>
  <c r="E34" i="1"/>
  <c r="E36" i="1" s="1"/>
  <c r="G34" i="1"/>
  <c r="G37" i="1" s="1"/>
  <c r="D54" i="1" l="1"/>
  <c r="G52" i="1"/>
  <c r="D56" i="1"/>
  <c r="E58" i="1"/>
  <c r="E66" i="1" s="1"/>
  <c r="G57" i="1"/>
  <c r="D51" i="1"/>
  <c r="D52" i="1"/>
  <c r="D34" i="1"/>
  <c r="D36" i="1" s="1"/>
  <c r="G56" i="1"/>
  <c r="G55" i="1"/>
  <c r="F58" i="1"/>
  <c r="F69" i="1" s="1"/>
  <c r="G53" i="1"/>
  <c r="G51" i="1"/>
  <c r="D55" i="1"/>
  <c r="H58" i="1"/>
  <c r="H60" i="1" s="1"/>
  <c r="D57" i="1"/>
  <c r="F37" i="1"/>
  <c r="F39" i="1" s="1"/>
  <c r="F42" i="1"/>
  <c r="H37" i="1"/>
  <c r="F43" i="1"/>
  <c r="E45" i="1"/>
  <c r="H42" i="1"/>
  <c r="H36" i="1"/>
  <c r="G43" i="1"/>
  <c r="H45" i="1"/>
  <c r="F45" i="1"/>
  <c r="E37" i="1"/>
  <c r="E39" i="1" s="1"/>
  <c r="G42" i="1"/>
  <c r="E42" i="1"/>
  <c r="E43" i="1"/>
  <c r="G36" i="1"/>
  <c r="G39" i="1" s="1"/>
  <c r="G45" i="1"/>
  <c r="F67" i="1" l="1"/>
  <c r="H67" i="1"/>
  <c r="H69" i="1"/>
  <c r="D42" i="1"/>
  <c r="D43" i="1"/>
  <c r="D45" i="1"/>
  <c r="D37" i="1"/>
  <c r="D39" i="1" s="1"/>
  <c r="E67" i="1"/>
  <c r="E69" i="1"/>
  <c r="E60" i="1"/>
  <c r="E61" i="1"/>
  <c r="D58" i="1"/>
  <c r="D60" i="1" s="1"/>
  <c r="H66" i="1"/>
  <c r="H61" i="1"/>
  <c r="H63" i="1" s="1"/>
  <c r="F61" i="1"/>
  <c r="F60" i="1"/>
  <c r="G58" i="1"/>
  <c r="F66" i="1"/>
  <c r="H39" i="1"/>
  <c r="D61" i="1" l="1"/>
  <c r="D63" i="1" s="1"/>
  <c r="D67" i="1"/>
  <c r="D69" i="1"/>
  <c r="E63" i="1"/>
  <c r="D66" i="1"/>
  <c r="G61" i="1"/>
  <c r="G66" i="1"/>
  <c r="G69" i="1"/>
  <c r="G60" i="1"/>
  <c r="G67" i="1"/>
  <c r="F63" i="1"/>
  <c r="G63" i="1" l="1"/>
</calcChain>
</file>

<file path=xl/sharedStrings.xml><?xml version="1.0" encoding="utf-8"?>
<sst xmlns="http://schemas.openxmlformats.org/spreadsheetml/2006/main" count="106" uniqueCount="66">
  <si>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</si>
  <si>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</si>
  <si>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</si>
  <si>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</si>
  <si>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</si>
  <si>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</si>
  <si>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</si>
  <si>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</si>
  <si>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</si>
  <si>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</si>
  <si>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</si>
  <si>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</si>
  <si>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</si>
  <si>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</si>
  <si>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</si>
  <si>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</si>
  <si>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</si>
  <si>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</si>
  <si>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</si>
  <si>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</si>
  <si>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</si>
  <si>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MAESTANZA</t>
  </si>
  <si>
    <t>PARA LA ORGANIZACION Y ADMINISTRACION ESCOLAR S.A.</t>
  </si>
  <si>
    <t>CONTRIBUCIONES SS</t>
  </si>
  <si>
    <t>CONTRIBUCIONES OS</t>
  </si>
  <si>
    <t>APORTES SS</t>
  </si>
  <si>
    <t>APORTE SOLIDARIO</t>
  </si>
  <si>
    <t>CONT. EMP. MENSUAL *1</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</si>
  <si>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t>
    </r>
  </si>
  <si>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</si>
  <si>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</si>
  <si>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</si>
  <si>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</si>
  <si>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</si>
  <si>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</si>
  <si>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</si>
  <si>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</si>
  <si>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</si>
  <si>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</si>
  <si>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</si>
  <si>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</si>
  <si>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</si>
  <si>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</si>
  <si>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</si>
  <si>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</si>
  <si>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</si>
  <si>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</si>
  <si>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</si>
  <si>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</si>
  <si>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</si>
  <si>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</si>
  <si>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</si>
  <si>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</si>
  <si>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</si>
  <si>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</si>
  <si>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</si>
  <si>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</si>
  <si>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</si>
  <si>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</si>
  <si>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</si>
  <si>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 xml:space="preserve">Valor Hora para Básico </t>
  </si>
  <si>
    <t>CALCULOS ADMINISTRACIÓN</t>
  </si>
  <si>
    <t>ADMINISTRACIÓN</t>
  </si>
  <si>
    <t>A PARTIR DE FEBRERO 2022</t>
  </si>
  <si>
    <t>A PARTIR DE MARZO 2022</t>
  </si>
  <si>
    <t>NO ESTA PREVISTO EN EL ACTA DE MARZO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</si>
</sst>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Red]&quot;$&quot;\ \-#,##0.00"/>
    <numFmt numFmtId="165" formatCode="0.0%"/>
  </numFmts>
  <fonts count="18" x14ac:knownFonts="1">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sz val="11"/>
      <color theme="1"/>
      <name val="Arial"/>
      <family val="2"/>
    </font>
    <font>
      <b/>
      <sz val="10"/>
      <color rgb="FF000000"/>
      <name val="Arial"/>
      <family val="2"/>
    </font>
    <font>
      <b/>
      <sz val="10"/>
      <color rgb="FF000000"/>
      <name val="Helvetica"/>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2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94">
    <xf numFmtId="0" fontId="0" fillId="0" borderId="0" xfId="0"/>
    <xf numFmtId="2" fontId="0" fillId="0" borderId="0" xfId="0" applyNumberFormat="1"/>
    <xf numFmtId="0" fontId="0" fillId="0" borderId="1" xfId="0" applyBorder="1"/>
    <xf numFmtId="0" fontId="0" fillId="0" borderId="2" xfId="0" applyBorder="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3" xfId="0" applyBorder="1" applyAlignment="1">
      <alignment horizontal="center"/>
    </xf>
    <xf numFmtId="2" fontId="0" fillId="0" borderId="3" xfId="0" applyNumberFormat="1" applyBorder="1"/>
    <xf numFmtId="0" fontId="0" fillId="0" borderId="3" xfId="0" applyBorder="1"/>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Fill="1" applyBorder="1"/>
    <xf numFmtId="0" fontId="0" fillId="0" borderId="3"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6"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5"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9" xfId="0" applyFont="1" applyBorder="1" applyAlignment="1">
      <alignment horizontal="justify" vertical="center"/>
    </xf>
    <xf numFmtId="0" fontId="0" fillId="0" borderId="10" xfId="0" applyBorder="1"/>
    <xf numFmtId="0" fontId="10" fillId="0" borderId="9" xfId="0" applyFont="1" applyBorder="1" applyAlignment="1">
      <alignment horizontal="left" vertical="center" wrapText="1"/>
    </xf>
    <xf numFmtId="0" fontId="0" fillId="0" borderId="0" xfId="0" applyBorder="1" applyAlignment="1">
      <alignment horizontal="left" wrapText="1"/>
    </xf>
    <xf numFmtId="0" fontId="0" fillId="0" borderId="10" xfId="0" applyBorder="1" applyAlignment="1">
      <alignment horizontal="left" wrapText="1"/>
    </xf>
    <xf numFmtId="0" fontId="5" fillId="0" borderId="0" xfId="0" applyFont="1" applyAlignment="1"/>
    <xf numFmtId="9" fontId="0" fillId="0" borderId="3" xfId="0" applyNumberFormat="1" applyBorder="1" applyAlignment="1">
      <alignment horizontal="center"/>
    </xf>
    <xf numFmtId="165" fontId="0" fillId="0" borderId="3" xfId="0" applyNumberFormat="1" applyBorder="1" applyAlignment="1">
      <alignment horizontal="center"/>
    </xf>
    <xf numFmtId="10" fontId="0" fillId="0" borderId="3" xfId="0" applyNumberFormat="1" applyBorder="1" applyAlignment="1">
      <alignment horizontal="center"/>
    </xf>
    <xf numFmtId="10" fontId="0" fillId="0" borderId="0" xfId="0" applyNumberFormat="1" applyAlignment="1">
      <alignment horizontal="center"/>
    </xf>
    <xf numFmtId="165" fontId="0" fillId="0" borderId="0" xfId="0" applyNumberFormat="1" applyBorder="1" applyAlignment="1">
      <alignment horizontal="center"/>
    </xf>
    <xf numFmtId="164" fontId="8" fillId="0" borderId="4"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16" fillId="0" borderId="28" xfId="0" applyFont="1" applyBorder="1" applyAlignment="1">
      <alignment horizontal="center" vertical="center" wrapText="1"/>
    </xf>
    <xf numFmtId="8" fontId="16" fillId="3" borderId="28" xfId="0" applyNumberFormat="1" applyFont="1" applyFill="1" applyBorder="1" applyAlignment="1">
      <alignment horizontal="center" vertical="center" wrapText="1"/>
    </xf>
    <xf numFmtId="0" fontId="15" fillId="0" borderId="0" xfId="0" applyFont="1" applyAlignment="1">
      <alignment horizontal="left" vertical="center" wrapText="1"/>
    </xf>
    <xf numFmtId="0" fontId="11" fillId="0" borderId="0" xfId="0" applyFont="1" applyAlignment="1">
      <alignment horizontal="center" wrapText="1"/>
    </xf>
    <xf numFmtId="0" fontId="0" fillId="0" borderId="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0" fillId="0" borderId="13"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Alignment="1">
      <alignment horizontal="center"/>
    </xf>
    <xf numFmtId="0" fontId="13" fillId="0" borderId="0" xfId="0" applyFont="1" applyAlignment="1">
      <alignment horizontal="center"/>
    </xf>
    <xf numFmtId="0" fontId="10" fillId="0" borderId="18" xfId="0" applyFont="1" applyBorder="1" applyAlignment="1">
      <alignment horizontal="left" vertical="center"/>
    </xf>
    <xf numFmtId="0" fontId="10" fillId="0" borderId="16" xfId="0" applyFont="1" applyBorder="1" applyAlignment="1">
      <alignment horizontal="left"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0" fillId="0" borderId="0" xfId="0" applyAlignment="1">
      <alignment horizontal="center"/>
    </xf>
    <xf numFmtId="0" fontId="13" fillId="0" borderId="14" xfId="0" applyFont="1" applyBorder="1" applyAlignment="1">
      <alignment horizontal="center"/>
    </xf>
    <xf numFmtId="0" fontId="17" fillId="0" borderId="26" xfId="0" applyFont="1" applyBorder="1" applyAlignment="1">
      <alignment horizontal="left"/>
    </xf>
    <xf numFmtId="0" fontId="17" fillId="0" borderId="27" xfId="0" applyFont="1" applyBorder="1" applyAlignment="1">
      <alignment horizontal="left"/>
    </xf>
    <xf numFmtId="0" fontId="5" fillId="2" borderId="16" xfId="0" applyFont="1" applyFill="1" applyBorder="1" applyAlignment="1">
      <alignment horizontal="center"/>
    </xf>
    <xf numFmtId="0" fontId="16" fillId="0" borderId="15" xfId="0" applyFont="1" applyBorder="1" applyAlignment="1">
      <alignment horizontal="left"/>
    </xf>
    <xf numFmtId="0" fontId="16" fillId="0" borderId="5" xfId="0" applyFont="1" applyBorder="1" applyAlignment="1">
      <alignment horizontal="left"/>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14" xfId="0" applyFont="1" applyBorder="1" applyAlignment="1">
      <alignment horizontal="left" vertical="center" wrapText="1"/>
    </xf>
    <xf numFmtId="0" fontId="9"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3" fillId="2" borderId="14" xfId="0" applyFont="1" applyFill="1" applyBorder="1" applyAlignment="1">
      <alignment horizontal="center"/>
    </xf>
    <xf numFmtId="0" fontId="5" fillId="2" borderId="14" xfId="0" applyFont="1" applyFill="1" applyBorder="1" applyAlignment="1">
      <alignment horizontal="center"/>
    </xf>
    <xf numFmtId="0" fontId="11"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84"/>
  <sheetViews>
    <sheetView tabSelected="1" topLeftCell="A4" workbookViewId="0">
      <selection activeCell="J41" sqref="J41"/>
    </sheetView>
  </sheetViews>
  <sheetFormatPr baseColWidth="10" defaultRowHeight="15" x14ac:dyDescent="0.25"/>
  <cols>
    <col min="1" max="1" width="5.5703125" customWidth="1"/>
    <col min="2" max="2" width="16.7109375" customWidth="1"/>
    <col min="3" max="3" width="12.7109375" customWidth="1"/>
    <col min="4" max="4" width="18.42578125" customWidth="1"/>
    <col min="5" max="5" width="12" bestFit="1" customWidth="1"/>
    <col min="6" max="8" width="11.85546875" bestFit="1" customWidth="1"/>
  </cols>
  <sheetData>
    <row r="3" spans="1:8" ht="19.5" customHeight="1" x14ac:dyDescent="0.25">
      <c r="A3" s="20" t="s">
        <v>22</v>
      </c>
    </row>
    <row r="5" spans="1:8" ht="18" x14ac:dyDescent="0.25">
      <c r="E5" s="6" t="s">
        <v>7</v>
      </c>
    </row>
    <row r="6" spans="1:8" ht="18" x14ac:dyDescent="0.25">
      <c r="E6" s="6" t="s">
        <v>8</v>
      </c>
    </row>
    <row r="7" spans="1:8" ht="18" x14ac:dyDescent="0.25">
      <c r="E7" s="6" t="s">
        <v>17</v>
      </c>
    </row>
    <row r="8" spans="1:8" ht="18" x14ac:dyDescent="0.25">
      <c r="D8" s="6"/>
    </row>
    <row r="9" spans="1:8" ht="16.5" thickBot="1" x14ac:dyDescent="0.3">
      <c r="A9" s="7"/>
      <c r="B9" s="61" t="s">
        <v>19</v>
      </c>
      <c r="C9" s="61"/>
    </row>
    <row r="10" spans="1:8" ht="16.5" thickBot="1" x14ac:dyDescent="0.3">
      <c r="A10" s="7"/>
      <c r="B10" s="67" t="s">
        <v>18</v>
      </c>
      <c r="C10" s="68"/>
      <c r="D10" s="11" t="s">
        <v>9</v>
      </c>
      <c r="E10" s="11" t="s">
        <v>10</v>
      </c>
      <c r="F10" s="11" t="s">
        <v>11</v>
      </c>
      <c r="G10" s="11" t="s">
        <v>12</v>
      </c>
      <c r="H10" s="12" t="s">
        <v>13</v>
      </c>
    </row>
    <row r="11" spans="1:8" ht="16.5" thickBot="1" x14ac:dyDescent="0.3">
      <c r="A11" s="7"/>
      <c r="B11" s="65" t="str">
        <f>DATOS!A6</f>
        <v>A PARTIR DE FEBRERO 2022</v>
      </c>
      <c r="C11" s="66"/>
      <c r="D11" s="40">
        <f>DATOS!B6</f>
        <v>64219.97</v>
      </c>
      <c r="E11" s="40">
        <f>DATOS!C6</f>
        <v>61358.16</v>
      </c>
      <c r="F11" s="40">
        <f>DATOS!D6</f>
        <v>59453.06</v>
      </c>
      <c r="G11" s="40">
        <f>DATOS!E6</f>
        <v>57562.94</v>
      </c>
      <c r="H11" s="40">
        <f>DATOS!F6</f>
        <v>56901.57</v>
      </c>
    </row>
    <row r="12" spans="1:8" ht="15.75" thickBot="1" x14ac:dyDescent="0.3">
      <c r="B12" s="65" t="str">
        <f>DATOS!A7</f>
        <v>A PARTIR DE MARZO 2022</v>
      </c>
      <c r="C12" s="66"/>
      <c r="D12" s="40">
        <f>DATOS!B7</f>
        <v>80274.960000000006</v>
      </c>
      <c r="E12" s="40">
        <f>DATOS!C7</f>
        <v>76697.7</v>
      </c>
      <c r="F12" s="40">
        <f>DATOS!D7</f>
        <v>74316.33</v>
      </c>
      <c r="G12" s="40">
        <f>DATOS!E7</f>
        <v>71953.679999999993</v>
      </c>
      <c r="H12" s="40">
        <f>DATOS!F7</f>
        <v>71126.960000000006</v>
      </c>
    </row>
    <row r="13" spans="1:8" ht="15.75" hidden="1" thickBot="1" x14ac:dyDescent="0.3">
      <c r="B13" s="65">
        <f>DATOS!A8</f>
        <v>0</v>
      </c>
      <c r="C13" s="66"/>
      <c r="D13" s="40">
        <f>DATOS!B8</f>
        <v>0</v>
      </c>
      <c r="E13" s="40">
        <f>DATOS!C8</f>
        <v>0</v>
      </c>
      <c r="F13" s="40">
        <f>DATOS!D8</f>
        <v>0</v>
      </c>
      <c r="G13" s="40">
        <f>DATOS!E8</f>
        <v>0</v>
      </c>
      <c r="H13" s="40">
        <f>DATOS!F8</f>
        <v>0</v>
      </c>
    </row>
    <row r="14" spans="1:8" ht="16.5" hidden="1" thickBot="1" x14ac:dyDescent="0.3">
      <c r="A14" s="13"/>
      <c r="B14" s="65">
        <f>DATOS!A9</f>
        <v>0</v>
      </c>
      <c r="C14" s="66"/>
      <c r="D14" s="40">
        <f>DATOS!B9</f>
        <v>0</v>
      </c>
      <c r="E14" s="40">
        <f>DATOS!C9</f>
        <v>0</v>
      </c>
      <c r="F14" s="40">
        <f>DATOS!D9</f>
        <v>0</v>
      </c>
      <c r="G14" s="40">
        <f>DATOS!E9</f>
        <v>0</v>
      </c>
      <c r="H14" s="40">
        <f>DATOS!F9</f>
        <v>0</v>
      </c>
    </row>
    <row r="16" spans="1:8" ht="16.5" thickBot="1" x14ac:dyDescent="0.3">
      <c r="B16" s="61" t="s">
        <v>62</v>
      </c>
      <c r="C16" s="61"/>
    </row>
    <row r="17" spans="1:10" ht="16.5" customHeight="1" thickBot="1" x14ac:dyDescent="0.3">
      <c r="B17" s="69" t="s">
        <v>60</v>
      </c>
      <c r="C17" s="70"/>
      <c r="D17" s="11" t="s">
        <v>9</v>
      </c>
      <c r="E17" s="11" t="s">
        <v>10</v>
      </c>
      <c r="F17" s="11" t="s">
        <v>11</v>
      </c>
      <c r="G17" s="11" t="s">
        <v>12</v>
      </c>
      <c r="H17" s="12" t="s">
        <v>13</v>
      </c>
    </row>
    <row r="18" spans="1:10" ht="15.75" thickBot="1" x14ac:dyDescent="0.3">
      <c r="B18" s="62" t="str">
        <f>DATOS!A14</f>
        <v>A PARTIR DE FEBRERO 2022</v>
      </c>
      <c r="C18" s="63"/>
      <c r="D18" s="39">
        <f>DATOS!B14</f>
        <v>1556.71</v>
      </c>
      <c r="E18" s="39">
        <f>DATOS!C14</f>
        <v>1538.65</v>
      </c>
      <c r="F18" s="39">
        <f>DATOS!D14</f>
        <v>1531.4</v>
      </c>
      <c r="G18" s="39">
        <f>DATOS!E14</f>
        <v>1509.72</v>
      </c>
      <c r="H18" s="39">
        <f>DATOS!F14</f>
        <v>1480.8</v>
      </c>
    </row>
    <row r="19" spans="1:10" ht="15.75" thickBot="1" x14ac:dyDescent="0.3">
      <c r="B19" s="62" t="str">
        <f>DATOS!A15</f>
        <v>A PARTIR DE MARZO 2022</v>
      </c>
      <c r="C19" s="63"/>
      <c r="D19" s="39">
        <f>DATOS!B15</f>
        <v>1945.89</v>
      </c>
      <c r="E19" s="39">
        <f>DATOS!C15</f>
        <v>1923.31</v>
      </c>
      <c r="F19" s="39">
        <f>DATOS!D15</f>
        <v>1914.25</v>
      </c>
      <c r="G19" s="39">
        <f>DATOS!E15</f>
        <v>1887.15</v>
      </c>
      <c r="H19" s="39">
        <f>DATOS!F15</f>
        <v>1851</v>
      </c>
    </row>
    <row r="20" spans="1:10" ht="15.75" hidden="1" thickBot="1" x14ac:dyDescent="0.3">
      <c r="B20" s="62">
        <f>DATOS!A16</f>
        <v>0</v>
      </c>
      <c r="C20" s="63"/>
      <c r="D20" s="39">
        <f>DATOS!B16</f>
        <v>0</v>
      </c>
      <c r="E20" s="39">
        <f>DATOS!C16</f>
        <v>0</v>
      </c>
      <c r="F20" s="39">
        <f>DATOS!D16</f>
        <v>0</v>
      </c>
      <c r="G20" s="39">
        <f>DATOS!E16</f>
        <v>0</v>
      </c>
      <c r="H20" s="39">
        <f>DATOS!F16</f>
        <v>0</v>
      </c>
    </row>
    <row r="21" spans="1:10" ht="15.75" hidden="1" thickBot="1" x14ac:dyDescent="0.3">
      <c r="B21" s="62">
        <f>DATOS!A17</f>
        <v>0</v>
      </c>
      <c r="C21" s="63"/>
      <c r="D21" s="39">
        <f>DATOS!B17</f>
        <v>0</v>
      </c>
      <c r="E21" s="39">
        <f>DATOS!C17</f>
        <v>0</v>
      </c>
      <c r="F21" s="39">
        <f>DATOS!D17</f>
        <v>0</v>
      </c>
      <c r="G21" s="39">
        <f>DATOS!E17</f>
        <v>0</v>
      </c>
      <c r="H21" s="39">
        <f>DATOS!F17</f>
        <v>0</v>
      </c>
    </row>
    <row r="23" spans="1:10" ht="15.75" hidden="1" x14ac:dyDescent="0.25">
      <c r="A23" s="7">
        <v>46.5</v>
      </c>
      <c r="B23" s="7" t="s">
        <v>0</v>
      </c>
    </row>
    <row r="24" spans="1:10" ht="15.75" x14ac:dyDescent="0.25">
      <c r="A24" s="60"/>
      <c r="B24" s="60"/>
      <c r="C24" s="51" t="s">
        <v>21</v>
      </c>
      <c r="D24" s="51"/>
      <c r="E24" s="51"/>
      <c r="F24" s="51"/>
      <c r="G24" s="51"/>
    </row>
    <row r="25" spans="1:10" x14ac:dyDescent="0.25">
      <c r="A25" s="64" t="s">
        <v>64</v>
      </c>
      <c r="B25" s="64"/>
      <c r="C25" s="64"/>
    </row>
    <row r="26" spans="1:10" x14ac:dyDescent="0.25">
      <c r="A26" s="45" t="s">
        <v>1</v>
      </c>
      <c r="B26" s="45"/>
      <c r="C26" s="8">
        <v>46.5</v>
      </c>
      <c r="D26" s="9">
        <f>IF(A25=B11,D11/A23*C26,IF(A25=B12,D12/A23*C26,IF(A25=B13,D13/A23*C26,IF(A25=B14,D14/A23*C26,0))))</f>
        <v>80274.960000000006</v>
      </c>
      <c r="E26" s="9">
        <f>IF($A$25=$B11,E11/$A$23*$C$26,IF($A$25=$B12,E12/$A$23*$C$26,IF($A$25=$B13,E13/$A$23*$C$26,IF($A$25=$B14,E14/$A$23*$C$26,0))))</f>
        <v>76697.7</v>
      </c>
      <c r="F26" s="9">
        <f>IF($A$25=$B11,F11/$A$23*$C$26,IF($A$25=$B12,F12/$A$23*$C$26,IF($A$25=$B13,F13/$A$23*$C$26,IF($A$25=$B14,F14/$A$23*$C$26,0))))</f>
        <v>74316.33</v>
      </c>
      <c r="G26" s="9">
        <f>IF($A$25=$B11,G11/$A$23*$C$26,IF($A$25=$B12,G12/$A$23*$C$26,IF($A$25=$B13,G13/$A$23*$C$26,IF($A$25=$B14,G14/$A$23*$C$26,0))))</f>
        <v>71953.679999999993</v>
      </c>
      <c r="H26" s="9">
        <f>IF($A$25=$B11,H11/$A$23*$C$26,IF($A$25=$B12,H12/$A$23*$C$26,IF($A$25=$B13,H13/$A$23*$C$26,IF($A$25=$B14,H14/$A$23*$C$26,0))))</f>
        <v>71126.960000000006</v>
      </c>
      <c r="J26" s="1"/>
    </row>
    <row r="27" spans="1:10" x14ac:dyDescent="0.25">
      <c r="A27" s="45" t="s">
        <v>4</v>
      </c>
      <c r="B27" s="45"/>
      <c r="C27" s="8">
        <v>0</v>
      </c>
      <c r="D27" s="9">
        <f>LOOKUP(C27,Antiguedad!$A$3:$A$94,Antiguedad!$B$3:$B$94)*D26/100</f>
        <v>0</v>
      </c>
      <c r="E27" s="9">
        <f>LOOKUP(C27,Antiguedad!$A$3:$A$94,Antiguedad!$B$3:$B$94)*E26/100</f>
        <v>0</v>
      </c>
      <c r="F27" s="9">
        <f>LOOKUP(C27,Antiguedad!$A$3:$A$94,Antiguedad!$B$3:$B$94)*F26/100</f>
        <v>0</v>
      </c>
      <c r="G27" s="9">
        <f>LOOKUP(C27,Antiguedad!$A$3:$A$94,Antiguedad!$B$3:$B$94)*G26/100</f>
        <v>0</v>
      </c>
      <c r="H27" s="9">
        <f>LOOKUP(C27,Antiguedad!$A$3:$A$94,Antiguedad!$B$3:$B$94)*H26/100</f>
        <v>0</v>
      </c>
    </row>
    <row r="28" spans="1:10" x14ac:dyDescent="0.25">
      <c r="A28" s="45" t="s">
        <v>58</v>
      </c>
      <c r="B28" s="45"/>
      <c r="C28" s="8">
        <v>0</v>
      </c>
      <c r="D28" s="9">
        <f>IF(C28=0,0,D26*10%)</f>
        <v>0</v>
      </c>
      <c r="E28" s="9">
        <f>IF(C28=0,0,E26*10%)</f>
        <v>0</v>
      </c>
      <c r="F28" s="9">
        <f>IF(C28=0,0,F26*10%)</f>
        <v>0</v>
      </c>
      <c r="G28" s="9">
        <f>IF(C28=0,0,G26*10%)</f>
        <v>0</v>
      </c>
      <c r="H28" s="9">
        <f>IF(C28=0,0,H26*10%)</f>
        <v>0</v>
      </c>
    </row>
    <row r="29" spans="1:10" x14ac:dyDescent="0.25">
      <c r="A29" s="45" t="s">
        <v>59</v>
      </c>
      <c r="B29" s="45"/>
      <c r="C29" s="8">
        <v>0</v>
      </c>
      <c r="D29" s="9">
        <f>IF(C29=0,0,D26*6%)</f>
        <v>0</v>
      </c>
      <c r="E29" s="9">
        <f>IF(C29=0,0,E26*6%)</f>
        <v>0</v>
      </c>
      <c r="F29" s="9">
        <f>IF(C29=0,0,F26*6%)</f>
        <v>0</v>
      </c>
      <c r="G29" s="9">
        <f>IF(C29=0,0,G26*6%)</f>
        <v>0</v>
      </c>
      <c r="H29" s="9">
        <f>IF(C29=0,0,H26*6%)</f>
        <v>0</v>
      </c>
    </row>
    <row r="30" spans="1:10" x14ac:dyDescent="0.25">
      <c r="A30" s="46" t="s">
        <v>56</v>
      </c>
      <c r="B30" s="47"/>
      <c r="C30" s="14">
        <v>0</v>
      </c>
      <c r="D30" s="9">
        <f>IF($C$30=0,0,D26*5%)</f>
        <v>0</v>
      </c>
      <c r="E30" s="9">
        <f>IF($C$30=0,0,E26*5%)</f>
        <v>0</v>
      </c>
      <c r="F30" s="9">
        <f>IF($C$30=0,0,F26*5%)</f>
        <v>0</v>
      </c>
      <c r="G30" s="9">
        <f>IF($C$30=0,0,G26*5%)</f>
        <v>0</v>
      </c>
      <c r="H30" s="9">
        <f>IF($C$30=0,0,H26*5%)</f>
        <v>0</v>
      </c>
    </row>
    <row r="31" spans="1:10" x14ac:dyDescent="0.25">
      <c r="A31" s="45" t="s">
        <v>5</v>
      </c>
      <c r="B31" s="45"/>
      <c r="C31" s="8">
        <v>0</v>
      </c>
      <c r="D31" s="9">
        <f>IF($C$31=0,0,D26*5%)</f>
        <v>0</v>
      </c>
      <c r="E31" s="9">
        <f>IF($C$31=0,0,E26*5%)</f>
        <v>0</v>
      </c>
      <c r="F31" s="9">
        <f>IF($C$31=0,0,F26*5%)</f>
        <v>0</v>
      </c>
      <c r="G31" s="9">
        <f>IF($C$31=0,0,G26*5%)</f>
        <v>0</v>
      </c>
      <c r="H31" s="9">
        <f>IF($C$31=0,0,H26*5%)</f>
        <v>0</v>
      </c>
    </row>
    <row r="32" spans="1:10" x14ac:dyDescent="0.25">
      <c r="A32" s="46" t="s">
        <v>57</v>
      </c>
      <c r="B32" s="47"/>
      <c r="C32" s="14">
        <v>0</v>
      </c>
      <c r="D32" s="9">
        <f>IF($C$32=0,0,D26*4%)</f>
        <v>0</v>
      </c>
      <c r="E32" s="9">
        <f>IF($C$32=0,0,E26*4%)</f>
        <v>0</v>
      </c>
      <c r="F32" s="9">
        <f>IF($C$32=0,0,F26*4%)</f>
        <v>0</v>
      </c>
      <c r="G32" s="9">
        <f>IF($C$32=0,0,G26*4%)</f>
        <v>0</v>
      </c>
      <c r="H32" s="9">
        <f>IF($C$32=0,0,H26*4%)</f>
        <v>0</v>
      </c>
    </row>
    <row r="33" spans="1:12" x14ac:dyDescent="0.25">
      <c r="A33" s="45" t="s">
        <v>2</v>
      </c>
      <c r="B33" s="45"/>
      <c r="C33" s="8">
        <v>0</v>
      </c>
      <c r="D33" s="9">
        <f>IF(C33=0,0,D26*15%)</f>
        <v>0</v>
      </c>
      <c r="E33" s="9">
        <f>IF(C33=0,0,E26*15%)</f>
        <v>0</v>
      </c>
      <c r="F33" s="9">
        <f>IF(C33=0,0,F26*15%)</f>
        <v>0</v>
      </c>
      <c r="G33" s="9">
        <f>IF(C33=0,0,G26*15%)</f>
        <v>0</v>
      </c>
      <c r="H33" s="9">
        <f>IF(C33=0,0,H26*15%)</f>
        <v>0</v>
      </c>
    </row>
    <row r="34" spans="1:12" x14ac:dyDescent="0.25">
      <c r="A34" s="45" t="s">
        <v>14</v>
      </c>
      <c r="B34" s="45"/>
      <c r="C34" s="10"/>
      <c r="D34" s="9">
        <f>SUM(D26:D33)</f>
        <v>80274.960000000006</v>
      </c>
      <c r="E34" s="9">
        <f>SUM(E26:E33)</f>
        <v>76697.7</v>
      </c>
      <c r="F34" s="9">
        <f>SUM(F26:F33)</f>
        <v>74316.33</v>
      </c>
      <c r="G34" s="9">
        <f>SUM(G26:G33)</f>
        <v>71953.679999999993</v>
      </c>
      <c r="H34" s="9">
        <f>SUM(H26:H33)</f>
        <v>71126.960000000006</v>
      </c>
    </row>
    <row r="36" spans="1:12" x14ac:dyDescent="0.25">
      <c r="A36" s="45" t="s">
        <v>25</v>
      </c>
      <c r="B36" s="45"/>
      <c r="C36" s="34">
        <v>0.17</v>
      </c>
      <c r="D36" s="9">
        <f>D34*$C$36</f>
        <v>13646.743200000003</v>
      </c>
      <c r="E36" s="9">
        <f>E34*$C$36</f>
        <v>13038.609</v>
      </c>
      <c r="F36" s="9">
        <f>F34*$C$36</f>
        <v>12633.776100000001</v>
      </c>
      <c r="G36" s="9">
        <f>G34*$C$36</f>
        <v>12232.125599999999</v>
      </c>
      <c r="H36" s="9">
        <f>H34*$C$36</f>
        <v>12091.583200000003</v>
      </c>
    </row>
    <row r="37" spans="1:12" x14ac:dyDescent="0.25">
      <c r="A37" s="46" t="s">
        <v>26</v>
      </c>
      <c r="B37" s="47"/>
      <c r="C37" s="35">
        <v>0</v>
      </c>
      <c r="D37" s="9">
        <f>D34*$C$37</f>
        <v>0</v>
      </c>
      <c r="E37" s="9">
        <f>E34*$C$37</f>
        <v>0</v>
      </c>
      <c r="F37" s="9">
        <f>F34*$C$37</f>
        <v>0</v>
      </c>
      <c r="G37" s="9">
        <f>G34*$C$37</f>
        <v>0</v>
      </c>
      <c r="H37" s="9">
        <f>H34*$C$37</f>
        <v>0</v>
      </c>
      <c r="I37" s="93" t="s">
        <v>65</v>
      </c>
      <c r="J37" s="50"/>
      <c r="K37" s="50"/>
      <c r="L37" s="50"/>
    </row>
    <row r="38" spans="1:12" x14ac:dyDescent="0.25">
      <c r="A38" s="46"/>
      <c r="B38" s="47"/>
      <c r="C38" s="24"/>
      <c r="D38" s="9"/>
      <c r="E38" s="9"/>
      <c r="F38" s="9"/>
      <c r="G38" s="9"/>
      <c r="H38" s="9"/>
    </row>
    <row r="39" spans="1:12" x14ac:dyDescent="0.25">
      <c r="A39" s="45" t="s">
        <v>15</v>
      </c>
      <c r="B39" s="45"/>
      <c r="D39" s="9">
        <f>D34-D36+D37+D38</f>
        <v>66628.216800000009</v>
      </c>
      <c r="E39" s="9">
        <f>E34-E36+E37+E38</f>
        <v>63659.091</v>
      </c>
      <c r="F39" s="9">
        <f>F34-F36+F37+F38</f>
        <v>61682.553899999999</v>
      </c>
      <c r="G39" s="9">
        <f>G34-G36+G37+G38</f>
        <v>59721.554399999994</v>
      </c>
      <c r="H39" s="9">
        <f>H34-H36+H37+H38</f>
        <v>59035.376800000005</v>
      </c>
    </row>
    <row r="40" spans="1:12" x14ac:dyDescent="0.25">
      <c r="A40" s="22"/>
      <c r="B40" s="22"/>
      <c r="D40" s="23"/>
      <c r="E40" s="23"/>
      <c r="F40" s="23"/>
      <c r="G40" s="23"/>
      <c r="H40" s="23"/>
    </row>
    <row r="41" spans="1:12" x14ac:dyDescent="0.25">
      <c r="D41" s="1"/>
      <c r="E41" s="1"/>
      <c r="F41" s="1"/>
      <c r="G41" s="1"/>
      <c r="H41" s="1"/>
    </row>
    <row r="42" spans="1:12" x14ac:dyDescent="0.25">
      <c r="A42" s="45" t="s">
        <v>23</v>
      </c>
      <c r="B42" s="45"/>
      <c r="C42" s="36">
        <v>8.4000000000000005E-2</v>
      </c>
      <c r="D42" s="9">
        <f>D34*$C$42</f>
        <v>6743.0966400000007</v>
      </c>
      <c r="E42" s="9">
        <f>E34*$C$42</f>
        <v>6442.6068000000005</v>
      </c>
      <c r="F42" s="9">
        <f>F34*$C$42</f>
        <v>6242.5717200000008</v>
      </c>
      <c r="G42" s="9">
        <f>G34*$C$42</f>
        <v>6044.1091200000001</v>
      </c>
      <c r="H42" s="9">
        <f>H34*$C$42</f>
        <v>5974.6646400000009</v>
      </c>
    </row>
    <row r="43" spans="1:12" x14ac:dyDescent="0.25">
      <c r="A43" s="45" t="s">
        <v>24</v>
      </c>
      <c r="B43" s="45"/>
      <c r="C43" s="36">
        <v>0.06</v>
      </c>
      <c r="D43" s="9">
        <f>D34*$C$43</f>
        <v>4816.4976000000006</v>
      </c>
      <c r="E43" s="9">
        <f>E34*$C$43</f>
        <v>4601.8620000000001</v>
      </c>
      <c r="F43" s="9">
        <f>F34*$C$43</f>
        <v>4458.9798000000001</v>
      </c>
      <c r="G43" s="9">
        <f>G34*$C$43</f>
        <v>4317.2207999999991</v>
      </c>
      <c r="H43" s="9">
        <f>H34*$C$43</f>
        <v>4267.6176000000005</v>
      </c>
    </row>
    <row r="44" spans="1:12" x14ac:dyDescent="0.25">
      <c r="C44" s="37"/>
      <c r="D44" s="1"/>
      <c r="E44" s="1"/>
      <c r="F44" s="1"/>
      <c r="G44" s="1"/>
      <c r="H44" s="1"/>
    </row>
    <row r="45" spans="1:12" x14ac:dyDescent="0.25">
      <c r="A45" s="45" t="s">
        <v>27</v>
      </c>
      <c r="B45" s="45"/>
      <c r="C45" s="34">
        <v>0</v>
      </c>
      <c r="D45" s="9">
        <f>D34*$C$45</f>
        <v>0</v>
      </c>
      <c r="E45" s="9">
        <f>E34*$C$45</f>
        <v>0</v>
      </c>
      <c r="F45" s="9">
        <f>F34*$C$45</f>
        <v>0</v>
      </c>
      <c r="G45" s="9">
        <f>G34*$C$45</f>
        <v>0</v>
      </c>
      <c r="H45" s="9">
        <f>H34*$C$45</f>
        <v>0</v>
      </c>
      <c r="I45" s="50" t="s">
        <v>65</v>
      </c>
      <c r="J45" s="50"/>
      <c r="K45" s="50"/>
      <c r="L45" s="50"/>
    </row>
    <row r="48" spans="1:12" ht="15.75" x14ac:dyDescent="0.25">
      <c r="A48" s="60"/>
      <c r="B48" s="60"/>
      <c r="C48" s="51" t="s">
        <v>61</v>
      </c>
      <c r="D48" s="51"/>
      <c r="E48" s="51"/>
      <c r="F48" s="51"/>
      <c r="G48" s="51"/>
    </row>
    <row r="49" spans="1:12" x14ac:dyDescent="0.25">
      <c r="A49" s="64" t="s">
        <v>64</v>
      </c>
      <c r="B49" s="64"/>
      <c r="C49" s="64"/>
    </row>
    <row r="50" spans="1:12" x14ac:dyDescent="0.25">
      <c r="A50" s="45" t="s">
        <v>1</v>
      </c>
      <c r="B50" s="45"/>
      <c r="C50" s="8">
        <v>1</v>
      </c>
      <c r="D50" s="9">
        <f>IF($A$49=$B$18,D18*$C$50,IF($A$49=$B$19,D19*$C$50,IF($A$49=$B$20,D20*$C$50,IF($A$49=$B$21,D21*$C$50,0))))</f>
        <v>1945.89</v>
      </c>
      <c r="E50" s="9">
        <f>IF($A$49=$B$18,E18*$C$50,IF($A$49=$B$19,E19*$C$50,IF($A$49=$B$20,E20*$C$50,IF($A$49=$B$21,E21*$C$50,0))))</f>
        <v>1923.31</v>
      </c>
      <c r="F50" s="9">
        <f>IF($A$49=$B$18,F18*$C$50,IF($A$49=$B$19,F19*$C$50,IF($A$49=$B$20,F20*$C$50,IF($A$49=$B$21,F21*$C$50,0))))</f>
        <v>1914.25</v>
      </c>
      <c r="G50" s="9">
        <f>IF($A$49=$B$18,G18*$C$50,IF($A$49=$B$19,G19*$C$50,IF($A$49=$B$20,G20*$C$50,IF($A$49=$B$21,G21*$C$50,0))))</f>
        <v>1887.15</v>
      </c>
      <c r="H50" s="9">
        <f>IF($A$49=$B$18,H18*$C$50,IF($A$49=$B$19,H19*$C$50,IF($A$49=$B$20,H20*$C$50,IF($A$49=$B$21,H21*$C$50,0))))</f>
        <v>1851</v>
      </c>
    </row>
    <row r="51" spans="1:12" x14ac:dyDescent="0.25">
      <c r="A51" s="45" t="s">
        <v>4</v>
      </c>
      <c r="B51" s="45"/>
      <c r="C51" s="8">
        <v>0</v>
      </c>
      <c r="D51" s="9">
        <f>LOOKUP(C51,Antiguedad!$A$3:$A$94,Antiguedad!$B$3:$B$94)*D50/100</f>
        <v>0</v>
      </c>
      <c r="E51" s="9">
        <f>LOOKUP(C51,Antiguedad!$A$3:$A$94,Antiguedad!$B$3:$B$94)*E50/100</f>
        <v>0</v>
      </c>
      <c r="F51" s="9">
        <f>LOOKUP(C51,Antiguedad!$A$3:$A$94,Antiguedad!$B$3:$B$94)*F50/100</f>
        <v>0</v>
      </c>
      <c r="G51" s="9">
        <f>LOOKUP(C51,Antiguedad!$A$3:$A$94,Antiguedad!$B$3:$B$94)*G50/100</f>
        <v>0</v>
      </c>
      <c r="H51" s="9">
        <f>LOOKUP(C51,Antiguedad!$A$3:$A$94,Antiguedad!$B$3:$B$94)*H50/100</f>
        <v>0</v>
      </c>
    </row>
    <row r="52" spans="1:12" x14ac:dyDescent="0.25">
      <c r="A52" s="45" t="s">
        <v>58</v>
      </c>
      <c r="B52" s="45"/>
      <c r="C52" s="8">
        <v>1</v>
      </c>
      <c r="D52" s="9">
        <f>IF(C52=0,0,D50*10%)</f>
        <v>194.58900000000003</v>
      </c>
      <c r="E52" s="9">
        <f>IF(C52=0,0,E50*10%)</f>
        <v>192.33100000000002</v>
      </c>
      <c r="F52" s="9">
        <f>IF(C52=0,0,F50*10%)</f>
        <v>191.42500000000001</v>
      </c>
      <c r="G52" s="9">
        <f>IF(C52=0,0,G50*10%)</f>
        <v>188.71500000000003</v>
      </c>
      <c r="H52" s="9">
        <f>IF(C52=0,0,H50*10%)</f>
        <v>185.10000000000002</v>
      </c>
    </row>
    <row r="53" spans="1:12" x14ac:dyDescent="0.25">
      <c r="A53" s="45" t="s">
        <v>59</v>
      </c>
      <c r="B53" s="45"/>
      <c r="C53" s="8">
        <v>0</v>
      </c>
      <c r="D53" s="9">
        <f>IF(C53=0,0,D50*6%)</f>
        <v>0</v>
      </c>
      <c r="E53" s="9">
        <f>IF(C53=0,0,E50*6%)</f>
        <v>0</v>
      </c>
      <c r="F53" s="9">
        <f>IF(C53=0,0,F50*6%)</f>
        <v>0</v>
      </c>
      <c r="G53" s="9">
        <f>IF(C53=0,0,G50*6%)</f>
        <v>0</v>
      </c>
      <c r="H53" s="9">
        <f>IF(C53=0,0,H50*6%)</f>
        <v>0</v>
      </c>
    </row>
    <row r="54" spans="1:12" x14ac:dyDescent="0.25">
      <c r="A54" s="46" t="s">
        <v>56</v>
      </c>
      <c r="B54" s="47"/>
      <c r="C54" s="8">
        <v>0</v>
      </c>
      <c r="D54" s="9">
        <f>IF($C$54=0,0,D50*5%)</f>
        <v>0</v>
      </c>
      <c r="E54" s="9">
        <f>IF($C$54=0,0,E50*5%)</f>
        <v>0</v>
      </c>
      <c r="F54" s="9">
        <f>IF($C$54=0,0,F50*5%)</f>
        <v>0</v>
      </c>
      <c r="G54" s="9">
        <f>IF($C$54=0,0,G50*5%)</f>
        <v>0</v>
      </c>
      <c r="H54" s="9">
        <f>IF($C$54=0,0,H50*5%)</f>
        <v>0</v>
      </c>
    </row>
    <row r="55" spans="1:12" x14ac:dyDescent="0.25">
      <c r="A55" s="45" t="s">
        <v>5</v>
      </c>
      <c r="B55" s="45"/>
      <c r="C55" s="8">
        <v>0</v>
      </c>
      <c r="D55" s="9">
        <f>IF($C$55=0,0,D50*5%)</f>
        <v>0</v>
      </c>
      <c r="E55" s="9">
        <f>IF($C$55=0,0,E50*5%)</f>
        <v>0</v>
      </c>
      <c r="F55" s="9">
        <f>IF($C$55=0,0,F50*5%)</f>
        <v>0</v>
      </c>
      <c r="G55" s="9">
        <f>IF($C$55=0,0,G50*5%)</f>
        <v>0</v>
      </c>
      <c r="H55" s="9">
        <f>IF($C$55=0,0,H50*5%)</f>
        <v>0</v>
      </c>
    </row>
    <row r="56" spans="1:12" x14ac:dyDescent="0.25">
      <c r="A56" s="46" t="s">
        <v>57</v>
      </c>
      <c r="B56" s="47"/>
      <c r="C56" s="14">
        <v>0</v>
      </c>
      <c r="D56" s="9">
        <f>IF($C$56=0,0,D50*4%)</f>
        <v>0</v>
      </c>
      <c r="E56" s="9">
        <f>IF($C$56=0,0,E50*4%)</f>
        <v>0</v>
      </c>
      <c r="F56" s="9">
        <f>IF($C$56=0,0,F50*4%)</f>
        <v>0</v>
      </c>
      <c r="G56" s="9">
        <f>IF($C$56=0,0,G50*4%)</f>
        <v>0</v>
      </c>
      <c r="H56" s="9">
        <f>IF($C$56=0,0,H50*4%)</f>
        <v>0</v>
      </c>
    </row>
    <row r="57" spans="1:12" x14ac:dyDescent="0.25">
      <c r="A57" s="45" t="s">
        <v>2</v>
      </c>
      <c r="B57" s="45"/>
      <c r="C57" s="14">
        <v>0</v>
      </c>
      <c r="D57" s="9">
        <f>IF(C57=0,0,D50*15%)</f>
        <v>0</v>
      </c>
      <c r="E57" s="9">
        <f>IF(C57=0,0,E50*15%)</f>
        <v>0</v>
      </c>
      <c r="F57" s="9">
        <f>IF(C57=0,0,F50*15%)</f>
        <v>0</v>
      </c>
      <c r="G57" s="9">
        <f>IF(C57=0,0,G50*15%)</f>
        <v>0</v>
      </c>
      <c r="H57" s="9">
        <f>IF(C57=0,0,H50*15%)</f>
        <v>0</v>
      </c>
    </row>
    <row r="58" spans="1:12" x14ac:dyDescent="0.25">
      <c r="A58" s="46" t="s">
        <v>14</v>
      </c>
      <c r="B58" s="47"/>
      <c r="C58" s="10"/>
      <c r="D58" s="9">
        <f>SUM(D50:D57)</f>
        <v>2140.4790000000003</v>
      </c>
      <c r="E58" s="9">
        <f>SUM(E50:E57)</f>
        <v>2115.6410000000001</v>
      </c>
      <c r="F58" s="9">
        <f>SUM(F50:F57)</f>
        <v>2105.6750000000002</v>
      </c>
      <c r="G58" s="9">
        <f>SUM(G50:G57)</f>
        <v>2075.8650000000002</v>
      </c>
      <c r="H58" s="9">
        <f>SUM(H50:H57)</f>
        <v>2036.1</v>
      </c>
    </row>
    <row r="59" spans="1:12" x14ac:dyDescent="0.25">
      <c r="A59" s="22"/>
      <c r="B59" s="22"/>
      <c r="C59" s="25"/>
      <c r="D59" s="23"/>
      <c r="E59" s="23"/>
      <c r="F59" s="23"/>
      <c r="G59" s="23"/>
      <c r="H59" s="23"/>
    </row>
    <row r="60" spans="1:12" x14ac:dyDescent="0.25">
      <c r="A60" s="45" t="s">
        <v>25</v>
      </c>
      <c r="B60" s="45"/>
      <c r="C60" s="34">
        <v>0.17</v>
      </c>
      <c r="D60" s="9">
        <f>D58*$C$60</f>
        <v>363.88143000000008</v>
      </c>
      <c r="E60" s="9">
        <f>E58*$C$60</f>
        <v>359.65897000000001</v>
      </c>
      <c r="F60" s="9">
        <f>F58*$C$60</f>
        <v>357.96475000000004</v>
      </c>
      <c r="G60" s="9">
        <f>G58*$C$60</f>
        <v>352.89705000000009</v>
      </c>
      <c r="H60" s="9">
        <f>H58*$C$60</f>
        <v>346.137</v>
      </c>
    </row>
    <row r="61" spans="1:12" x14ac:dyDescent="0.25">
      <c r="A61" s="46" t="s">
        <v>26</v>
      </c>
      <c r="B61" s="47"/>
      <c r="C61" s="35">
        <v>0</v>
      </c>
      <c r="D61" s="9">
        <f>D58*$C$61</f>
        <v>0</v>
      </c>
      <c r="E61" s="9">
        <f>E58*$C$61</f>
        <v>0</v>
      </c>
      <c r="F61" s="9">
        <f>F58*$C$61</f>
        <v>0</v>
      </c>
      <c r="G61" s="9">
        <f>G58*$C$61</f>
        <v>0</v>
      </c>
      <c r="H61" s="9">
        <f>H58*$C$61</f>
        <v>0</v>
      </c>
      <c r="I61" s="93" t="s">
        <v>65</v>
      </c>
      <c r="J61" s="50"/>
      <c r="K61" s="50"/>
      <c r="L61" s="50"/>
    </row>
    <row r="62" spans="1:12" x14ac:dyDescent="0.25">
      <c r="A62" s="46"/>
      <c r="B62" s="47"/>
      <c r="C62" s="38"/>
      <c r="D62" s="9"/>
      <c r="E62" s="9"/>
      <c r="F62" s="9"/>
      <c r="G62" s="9"/>
      <c r="H62" s="9"/>
    </row>
    <row r="63" spans="1:12" x14ac:dyDescent="0.25">
      <c r="A63" s="45" t="s">
        <v>15</v>
      </c>
      <c r="B63" s="45"/>
      <c r="C63" s="15"/>
      <c r="D63" s="9">
        <f>D58-D60+D61+D62</f>
        <v>1776.5975700000001</v>
      </c>
      <c r="E63" s="9">
        <f>E58-E60+E61+E62</f>
        <v>1755.9820300000001</v>
      </c>
      <c r="F63" s="9">
        <f>F58-F60+F61+F62</f>
        <v>1747.7102500000001</v>
      </c>
      <c r="G63" s="9">
        <f>G58-G60+G61+G62</f>
        <v>1722.9679500000002</v>
      </c>
      <c r="H63" s="9">
        <f>H58-H60+H61+H62</f>
        <v>1689.963</v>
      </c>
    </row>
    <row r="64" spans="1:12" x14ac:dyDescent="0.25">
      <c r="A64" s="22"/>
      <c r="B64" s="22"/>
      <c r="C64" s="15"/>
      <c r="D64" s="23"/>
      <c r="E64" s="23"/>
      <c r="F64" s="23"/>
      <c r="G64" s="23"/>
      <c r="H64" s="23"/>
    </row>
    <row r="65" spans="1:12" x14ac:dyDescent="0.25">
      <c r="C65" s="15"/>
      <c r="D65" s="1"/>
      <c r="E65" s="1"/>
      <c r="F65" s="1"/>
      <c r="G65" s="1"/>
      <c r="H65" s="1"/>
    </row>
    <row r="66" spans="1:12" x14ac:dyDescent="0.25">
      <c r="A66" s="45" t="s">
        <v>23</v>
      </c>
      <c r="B66" s="45"/>
      <c r="C66" s="36">
        <v>8.4000000000000005E-2</v>
      </c>
      <c r="D66" s="9">
        <f>D58*$C$66</f>
        <v>179.80023600000004</v>
      </c>
      <c r="E66" s="9">
        <f>E58*$C$66</f>
        <v>177.71384400000002</v>
      </c>
      <c r="F66" s="9">
        <f>F58*$C$66</f>
        <v>176.87670000000003</v>
      </c>
      <c r="G66" s="9">
        <f>G58*$C$66</f>
        <v>174.37266000000002</v>
      </c>
      <c r="H66" s="9">
        <f>H58*$C$66</f>
        <v>171.0324</v>
      </c>
    </row>
    <row r="67" spans="1:12" x14ac:dyDescent="0.25">
      <c r="A67" s="45" t="s">
        <v>24</v>
      </c>
      <c r="B67" s="45"/>
      <c r="C67" s="36">
        <v>0.06</v>
      </c>
      <c r="D67" s="9">
        <f>D58*$C$67</f>
        <v>128.42874</v>
      </c>
      <c r="E67" s="9">
        <f>E58*$C$67</f>
        <v>126.93846000000001</v>
      </c>
      <c r="F67" s="9">
        <f>F58*$C$67</f>
        <v>126.34050000000001</v>
      </c>
      <c r="G67" s="9">
        <f>G58*$C$67</f>
        <v>124.5519</v>
      </c>
      <c r="H67" s="9">
        <f>H58*$C$67</f>
        <v>122.166</v>
      </c>
    </row>
    <row r="68" spans="1:12" x14ac:dyDescent="0.25">
      <c r="C68" s="37"/>
      <c r="D68" s="1"/>
      <c r="E68" s="1"/>
      <c r="F68" s="1"/>
      <c r="G68" s="1"/>
      <c r="H68" s="1"/>
    </row>
    <row r="69" spans="1:12" x14ac:dyDescent="0.25">
      <c r="A69" s="45" t="s">
        <v>27</v>
      </c>
      <c r="B69" s="45"/>
      <c r="C69" s="34">
        <v>0</v>
      </c>
      <c r="D69" s="9">
        <f>D58*$C$69</f>
        <v>0</v>
      </c>
      <c r="E69" s="9">
        <f>E58*$C$69</f>
        <v>0</v>
      </c>
      <c r="F69" s="9">
        <f>F58*$C$69</f>
        <v>0</v>
      </c>
      <c r="G69" s="9">
        <f>G58*$C$69</f>
        <v>0</v>
      </c>
      <c r="H69" s="9">
        <f>H58*$C$69</f>
        <v>0</v>
      </c>
      <c r="I69" s="50" t="s">
        <v>65</v>
      </c>
      <c r="J69" s="50"/>
      <c r="K69" s="50"/>
      <c r="L69" s="50"/>
    </row>
    <row r="71" spans="1:12" x14ac:dyDescent="0.25">
      <c r="A71" s="19"/>
      <c r="B71" s="19"/>
      <c r="C71" s="5"/>
      <c r="D71" s="1"/>
      <c r="E71" s="1"/>
      <c r="F71" s="1"/>
      <c r="G71" s="1"/>
      <c r="H71" s="1"/>
    </row>
    <row r="72" spans="1:12" x14ac:dyDescent="0.25">
      <c r="A72" s="44" t="s">
        <v>29</v>
      </c>
      <c r="B72" s="44"/>
      <c r="C72" s="44"/>
      <c r="D72" s="44"/>
      <c r="E72" s="44"/>
      <c r="F72" s="44"/>
      <c r="G72" s="44"/>
      <c r="H72" s="44"/>
    </row>
    <row r="73" spans="1:12" x14ac:dyDescent="0.25">
      <c r="A73" s="44"/>
      <c r="B73" s="44"/>
      <c r="C73" s="44"/>
      <c r="D73" s="44"/>
      <c r="E73" s="44"/>
      <c r="F73" s="44"/>
      <c r="G73" s="44"/>
      <c r="H73" s="44"/>
    </row>
    <row r="74" spans="1:12" x14ac:dyDescent="0.25">
      <c r="A74" s="44"/>
      <c r="B74" s="44"/>
      <c r="C74" s="44"/>
      <c r="D74" s="44"/>
      <c r="E74" s="44"/>
      <c r="F74" s="44"/>
      <c r="G74" s="44"/>
      <c r="H74" s="44"/>
    </row>
    <row r="76" spans="1:12" s="21" customFormat="1" ht="15" customHeight="1" x14ac:dyDescent="0.25">
      <c r="A76" s="33" t="s">
        <v>3</v>
      </c>
      <c r="B76" s="54" t="s">
        <v>51</v>
      </c>
      <c r="C76" s="55"/>
      <c r="D76" s="55"/>
      <c r="E76" s="55"/>
      <c r="F76" s="55"/>
      <c r="G76" s="55"/>
      <c r="H76" s="55"/>
      <c r="I76" s="55"/>
      <c r="J76" s="55"/>
      <c r="K76" s="56"/>
    </row>
    <row r="77" spans="1:12" ht="37.5" customHeight="1" x14ac:dyDescent="0.25">
      <c r="B77" s="57"/>
      <c r="C77" s="58"/>
      <c r="D77" s="58"/>
      <c r="E77" s="58"/>
      <c r="F77" s="58"/>
      <c r="G77" s="58"/>
      <c r="H77" s="58"/>
      <c r="I77" s="58"/>
      <c r="J77" s="58"/>
      <c r="K77" s="59"/>
    </row>
    <row r="78" spans="1:12" x14ac:dyDescent="0.25">
      <c r="B78" s="48" t="s">
        <v>52</v>
      </c>
      <c r="C78" s="49"/>
      <c r="D78" s="49"/>
      <c r="E78" s="49"/>
      <c r="F78" s="49"/>
      <c r="G78" s="49"/>
      <c r="H78" s="49"/>
      <c r="I78" s="49"/>
      <c r="J78" s="16"/>
      <c r="K78" s="17"/>
    </row>
    <row r="79" spans="1:12" x14ac:dyDescent="0.25">
      <c r="B79" s="48" t="s">
        <v>53</v>
      </c>
      <c r="C79" s="49"/>
      <c r="D79" s="49"/>
      <c r="E79" s="49"/>
      <c r="F79" s="49"/>
      <c r="G79" s="49"/>
      <c r="H79" s="49"/>
      <c r="I79" s="49"/>
      <c r="J79" s="49"/>
      <c r="K79" s="2"/>
    </row>
    <row r="80" spans="1:12" x14ac:dyDescent="0.25">
      <c r="B80" s="48" t="s">
        <v>54</v>
      </c>
      <c r="C80" s="49"/>
      <c r="D80" s="49"/>
      <c r="E80" s="49"/>
      <c r="F80" s="49"/>
      <c r="G80" s="49"/>
      <c r="H80" s="49"/>
      <c r="I80" s="49"/>
      <c r="J80" s="49"/>
      <c r="K80" s="2"/>
    </row>
    <row r="81" spans="1:11" x14ac:dyDescent="0.25">
      <c r="B81" s="52" t="s">
        <v>55</v>
      </c>
      <c r="C81" s="53"/>
      <c r="D81" s="53"/>
      <c r="E81" s="53"/>
      <c r="F81" s="53"/>
      <c r="G81" s="53"/>
      <c r="H81" s="53"/>
      <c r="I81" s="53"/>
      <c r="J81" s="53"/>
      <c r="K81" s="3"/>
    </row>
    <row r="83" spans="1:11" x14ac:dyDescent="0.25">
      <c r="A83" s="4" t="s">
        <v>16</v>
      </c>
      <c r="B83" s="43" t="s">
        <v>28</v>
      </c>
      <c r="C83" s="43"/>
      <c r="D83" s="43"/>
      <c r="E83" s="43"/>
      <c r="F83" s="43"/>
      <c r="G83" s="43"/>
      <c r="H83" s="43"/>
      <c r="I83" s="43"/>
      <c r="J83" s="43"/>
      <c r="K83" s="43"/>
    </row>
    <row r="84" spans="1:11" x14ac:dyDescent="0.25">
      <c r="B84" s="43"/>
      <c r="C84" s="43"/>
      <c r="D84" s="43"/>
      <c r="E84" s="43"/>
      <c r="F84" s="43"/>
      <c r="G84" s="43"/>
      <c r="H84" s="43"/>
      <c r="I84" s="43"/>
      <c r="J84" s="43"/>
      <c r="K84" s="43"/>
    </row>
  </sheetData>
  <mergeCells count="61">
    <mergeCell ref="I45:L45"/>
    <mergeCell ref="A45:B45"/>
    <mergeCell ref="A34:B34"/>
    <mergeCell ref="C48:G48"/>
    <mergeCell ref="A49:C49"/>
    <mergeCell ref="A43:B43"/>
    <mergeCell ref="A37:B37"/>
    <mergeCell ref="A39:B39"/>
    <mergeCell ref="I37:L37"/>
    <mergeCell ref="A30:B30"/>
    <mergeCell ref="A32:B32"/>
    <mergeCell ref="A57:B57"/>
    <mergeCell ref="A56:B56"/>
    <mergeCell ref="A66:B66"/>
    <mergeCell ref="B9:C9"/>
    <mergeCell ref="B16:C16"/>
    <mergeCell ref="B21:C21"/>
    <mergeCell ref="A27:B27"/>
    <mergeCell ref="A31:B31"/>
    <mergeCell ref="A29:B29"/>
    <mergeCell ref="B19:C19"/>
    <mergeCell ref="B20:C20"/>
    <mergeCell ref="A25:C25"/>
    <mergeCell ref="B12:C12"/>
    <mergeCell ref="B14:C14"/>
    <mergeCell ref="B10:C10"/>
    <mergeCell ref="B17:C17"/>
    <mergeCell ref="B18:C18"/>
    <mergeCell ref="B11:C11"/>
    <mergeCell ref="B13:C13"/>
    <mergeCell ref="C24:G24"/>
    <mergeCell ref="A52:B52"/>
    <mergeCell ref="B80:J80"/>
    <mergeCell ref="B81:J81"/>
    <mergeCell ref="B76:K77"/>
    <mergeCell ref="A50:B50"/>
    <mergeCell ref="A51:B51"/>
    <mergeCell ref="A38:B38"/>
    <mergeCell ref="A33:B33"/>
    <mergeCell ref="A60:B60"/>
    <mergeCell ref="A24:B24"/>
    <mergeCell ref="A26:B26"/>
    <mergeCell ref="A28:B28"/>
    <mergeCell ref="A48:B48"/>
    <mergeCell ref="A36:B36"/>
    <mergeCell ref="A42:B42"/>
    <mergeCell ref="B83:K84"/>
    <mergeCell ref="A72:H74"/>
    <mergeCell ref="A53:B53"/>
    <mergeCell ref="A54:B54"/>
    <mergeCell ref="A55:B55"/>
    <mergeCell ref="A58:B58"/>
    <mergeCell ref="B79:J79"/>
    <mergeCell ref="A62:B62"/>
    <mergeCell ref="A61:B61"/>
    <mergeCell ref="A63:B63"/>
    <mergeCell ref="I69:L69"/>
    <mergeCell ref="A67:B67"/>
    <mergeCell ref="A69:B69"/>
    <mergeCell ref="B78:I78"/>
    <mergeCell ref="I61:L6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DATOS!$A$6:$A$9</xm:f>
          </x14:formula1>
          <xm:sqref>A25:C25</xm:sqref>
        </x14:dataValidation>
        <x14:dataValidation type="list" allowBlank="1" showInputMessage="1" showErrorMessage="1" xr:uid="{00000000-0002-0000-0000-000001000000}">
          <x14:formula1>
            <xm:f>DATOS!$A$14:$A$17</xm:f>
          </x14:formula1>
          <xm:sqref>A49:C49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2"/>
  <sheetViews>
    <sheetView workbookViewId="0">
      <selection activeCell="B2" sqref="B2:G2"/>
    </sheetView>
  </sheetViews>
  <sheetFormatPr baseColWidth="10" defaultRowHeight="15" x14ac:dyDescent="0.25"/>
  <cols>
    <col min="2" max="2" width="59.5703125" bestFit="1" customWidth="1"/>
  </cols>
  <sheetData>
    <row r="1" spans="2:7" ht="15.75" thickBot="1" x14ac:dyDescent="0.3"/>
    <row r="2" spans="2:7" ht="15.75" x14ac:dyDescent="0.25">
      <c r="B2" s="80" t="s">
        <v>30</v>
      </c>
      <c r="C2" s="81"/>
      <c r="D2" s="81"/>
      <c r="E2" s="81"/>
      <c r="F2" s="81"/>
      <c r="G2" s="82"/>
    </row>
    <row r="3" spans="2:7" x14ac:dyDescent="0.25">
      <c r="B3" s="28"/>
      <c r="C3" s="25"/>
      <c r="D3" s="25"/>
      <c r="E3" s="25"/>
      <c r="F3" s="25"/>
      <c r="G3" s="29"/>
    </row>
    <row r="4" spans="2:7" ht="81.75" customHeight="1" x14ac:dyDescent="0.25">
      <c r="B4" s="74" t="s">
        <v>31</v>
      </c>
      <c r="C4" s="75"/>
      <c r="D4" s="75"/>
      <c r="E4" s="75"/>
      <c r="F4" s="75"/>
      <c r="G4" s="76"/>
    </row>
    <row r="5" spans="2:7" x14ac:dyDescent="0.25">
      <c r="B5" s="28"/>
      <c r="C5" s="25"/>
      <c r="D5" s="25"/>
      <c r="E5" s="25"/>
      <c r="F5" s="25"/>
      <c r="G5" s="29"/>
    </row>
    <row r="6" spans="2:7" ht="53.25" customHeight="1" x14ac:dyDescent="0.25">
      <c r="B6" s="77" t="s">
        <v>32</v>
      </c>
      <c r="C6" s="78"/>
      <c r="D6" s="78"/>
      <c r="E6" s="78"/>
      <c r="F6" s="78"/>
      <c r="G6" s="79"/>
    </row>
    <row r="7" spans="2:7" x14ac:dyDescent="0.25">
      <c r="B7" s="28"/>
      <c r="C7" s="25"/>
      <c r="D7" s="25"/>
      <c r="E7" s="25"/>
      <c r="F7" s="25"/>
      <c r="G7" s="29"/>
    </row>
    <row r="8" spans="2:7" ht="48" customHeight="1" x14ac:dyDescent="0.25">
      <c r="B8" s="77" t="s">
        <v>33</v>
      </c>
      <c r="C8" s="78"/>
      <c r="D8" s="78"/>
      <c r="E8" s="78"/>
      <c r="F8" s="78"/>
      <c r="G8" s="79"/>
    </row>
    <row r="9" spans="2:7" x14ac:dyDescent="0.25">
      <c r="B9" s="28"/>
      <c r="C9" s="25"/>
      <c r="D9" s="25"/>
      <c r="E9" s="25"/>
      <c r="F9" s="25"/>
      <c r="G9" s="29"/>
    </row>
    <row r="10" spans="2:7" ht="31.5" customHeight="1" x14ac:dyDescent="0.25">
      <c r="B10" s="71" t="s">
        <v>34</v>
      </c>
      <c r="C10" s="72"/>
      <c r="D10" s="72"/>
      <c r="E10" s="72"/>
      <c r="F10" s="72"/>
      <c r="G10" s="73"/>
    </row>
    <row r="11" spans="2:7" x14ac:dyDescent="0.25">
      <c r="B11" s="30"/>
      <c r="C11" s="31"/>
      <c r="D11" s="31"/>
      <c r="E11" s="31"/>
      <c r="F11" s="31"/>
      <c r="G11" s="32"/>
    </row>
    <row r="12" spans="2:7" ht="36.75" customHeight="1" x14ac:dyDescent="0.25">
      <c r="B12" s="71" t="s">
        <v>35</v>
      </c>
      <c r="C12" s="72"/>
      <c r="D12" s="72"/>
      <c r="E12" s="72"/>
      <c r="F12" s="72"/>
      <c r="G12" s="73"/>
    </row>
    <row r="13" spans="2:7" x14ac:dyDescent="0.25">
      <c r="B13" s="30"/>
      <c r="C13" s="31"/>
      <c r="D13" s="31"/>
      <c r="E13" s="31"/>
      <c r="F13" s="31"/>
      <c r="G13" s="32"/>
    </row>
    <row r="14" spans="2:7" ht="32.25" customHeight="1" thickBot="1" x14ac:dyDescent="0.3">
      <c r="B14" s="86" t="s">
        <v>36</v>
      </c>
      <c r="C14" s="87"/>
      <c r="D14" s="87"/>
      <c r="E14" s="87"/>
      <c r="F14" s="87"/>
      <c r="G14" s="88"/>
    </row>
    <row r="15" spans="2:7" ht="15.75" thickBot="1" x14ac:dyDescent="0.3">
      <c r="B15" s="26"/>
      <c r="C15" s="27"/>
      <c r="D15" s="27"/>
      <c r="E15" s="27"/>
      <c r="F15" s="27"/>
      <c r="G15" s="27"/>
    </row>
    <row r="16" spans="2:7" ht="15.75" x14ac:dyDescent="0.25">
      <c r="B16" s="83" t="s">
        <v>37</v>
      </c>
      <c r="C16" s="84"/>
      <c r="D16" s="84"/>
      <c r="E16" s="84"/>
      <c r="F16" s="84"/>
      <c r="G16" s="85"/>
    </row>
    <row r="17" spans="2:7" x14ac:dyDescent="0.25">
      <c r="B17" s="30"/>
      <c r="C17" s="31"/>
      <c r="D17" s="31"/>
      <c r="E17" s="31"/>
      <c r="F17" s="31"/>
      <c r="G17" s="32"/>
    </row>
    <row r="18" spans="2:7" ht="33.75" customHeight="1" x14ac:dyDescent="0.25">
      <c r="B18" s="89" t="s">
        <v>38</v>
      </c>
      <c r="C18" s="58"/>
      <c r="D18" s="58"/>
      <c r="E18" s="58"/>
      <c r="F18" s="58"/>
      <c r="G18" s="90"/>
    </row>
    <row r="19" spans="2:7" x14ac:dyDescent="0.25">
      <c r="B19" s="30"/>
      <c r="C19" s="31"/>
      <c r="D19" s="31"/>
      <c r="E19" s="31"/>
      <c r="F19" s="31"/>
      <c r="G19" s="32"/>
    </row>
    <row r="20" spans="2:7" ht="30.75" customHeight="1" x14ac:dyDescent="0.25">
      <c r="B20" s="71" t="s">
        <v>39</v>
      </c>
      <c r="C20" s="72"/>
      <c r="D20" s="72"/>
      <c r="E20" s="72"/>
      <c r="F20" s="72"/>
      <c r="G20" s="73"/>
    </row>
    <row r="21" spans="2:7" x14ac:dyDescent="0.25">
      <c r="B21" s="30"/>
      <c r="C21" s="31"/>
      <c r="D21" s="31"/>
      <c r="E21" s="31"/>
      <c r="F21" s="31"/>
      <c r="G21" s="32"/>
    </row>
    <row r="22" spans="2:7" ht="30" customHeight="1" x14ac:dyDescent="0.25">
      <c r="B22" s="71" t="s">
        <v>40</v>
      </c>
      <c r="C22" s="72"/>
      <c r="D22" s="72"/>
      <c r="E22" s="72"/>
      <c r="F22" s="72"/>
      <c r="G22" s="73"/>
    </row>
    <row r="23" spans="2:7" x14ac:dyDescent="0.25">
      <c r="B23" s="30"/>
      <c r="C23" s="31"/>
      <c r="D23" s="31"/>
      <c r="E23" s="31"/>
      <c r="F23" s="31"/>
      <c r="G23" s="32"/>
    </row>
    <row r="24" spans="2:7" ht="31.5" customHeight="1" x14ac:dyDescent="0.25">
      <c r="B24" s="71" t="s">
        <v>41</v>
      </c>
      <c r="C24" s="72"/>
      <c r="D24" s="72"/>
      <c r="E24" s="72"/>
      <c r="F24" s="72"/>
      <c r="G24" s="73"/>
    </row>
    <row r="25" spans="2:7" x14ac:dyDescent="0.25">
      <c r="B25" s="30"/>
      <c r="C25" s="31"/>
      <c r="D25" s="31"/>
      <c r="E25" s="31"/>
      <c r="F25" s="31"/>
      <c r="G25" s="32"/>
    </row>
    <row r="26" spans="2:7" ht="30.75" customHeight="1" x14ac:dyDescent="0.25">
      <c r="B26" s="71" t="s">
        <v>42</v>
      </c>
      <c r="C26" s="72"/>
      <c r="D26" s="72"/>
      <c r="E26" s="72"/>
      <c r="F26" s="72"/>
      <c r="G26" s="73"/>
    </row>
    <row r="27" spans="2:7" x14ac:dyDescent="0.25">
      <c r="B27" s="30"/>
      <c r="C27" s="31"/>
      <c r="D27" s="31"/>
      <c r="E27" s="31"/>
      <c r="F27" s="31"/>
      <c r="G27" s="32"/>
    </row>
    <row r="28" spans="2:7" ht="30.75" customHeight="1" thickBot="1" x14ac:dyDescent="0.3">
      <c r="B28" s="86" t="s">
        <v>43</v>
      </c>
      <c r="C28" s="87"/>
      <c r="D28" s="87"/>
      <c r="E28" s="87"/>
      <c r="F28" s="87"/>
      <c r="G28" s="88"/>
    </row>
    <row r="29" spans="2:7" ht="15.75" thickBot="1" x14ac:dyDescent="0.3">
      <c r="B29" s="26"/>
      <c r="C29" s="27"/>
      <c r="D29" s="27"/>
      <c r="E29" s="27"/>
      <c r="F29" s="27"/>
      <c r="G29" s="27"/>
    </row>
    <row r="30" spans="2:7" ht="15.75" x14ac:dyDescent="0.25">
      <c r="B30" s="83" t="s">
        <v>44</v>
      </c>
      <c r="C30" s="84"/>
      <c r="D30" s="84"/>
      <c r="E30" s="84"/>
      <c r="F30" s="84"/>
      <c r="G30" s="85"/>
    </row>
    <row r="31" spans="2:7" x14ac:dyDescent="0.25">
      <c r="B31" s="30"/>
      <c r="C31" s="31"/>
      <c r="D31" s="31"/>
      <c r="E31" s="31"/>
      <c r="F31" s="31"/>
      <c r="G31" s="32"/>
    </row>
    <row r="32" spans="2:7" ht="45" customHeight="1" x14ac:dyDescent="0.25">
      <c r="B32" s="89" t="s">
        <v>45</v>
      </c>
      <c r="C32" s="58"/>
      <c r="D32" s="58"/>
      <c r="E32" s="58"/>
      <c r="F32" s="58"/>
      <c r="G32" s="90"/>
    </row>
    <row r="33" spans="2:7" x14ac:dyDescent="0.25">
      <c r="B33" s="30"/>
      <c r="C33" s="31"/>
      <c r="D33" s="31"/>
      <c r="E33" s="31"/>
      <c r="F33" s="31"/>
      <c r="G33" s="32"/>
    </row>
    <row r="34" spans="2:7" ht="47.25" customHeight="1" x14ac:dyDescent="0.25">
      <c r="B34" s="71" t="s">
        <v>46</v>
      </c>
      <c r="C34" s="72"/>
      <c r="D34" s="72"/>
      <c r="E34" s="72"/>
      <c r="F34" s="72"/>
      <c r="G34" s="32"/>
    </row>
    <row r="35" spans="2:7" x14ac:dyDescent="0.25">
      <c r="B35" s="30"/>
      <c r="C35" s="31"/>
      <c r="D35" s="31"/>
      <c r="E35" s="31"/>
      <c r="F35" s="31"/>
      <c r="G35" s="32"/>
    </row>
    <row r="36" spans="2:7" ht="61.5" customHeight="1" x14ac:dyDescent="0.25">
      <c r="B36" s="71" t="s">
        <v>47</v>
      </c>
      <c r="C36" s="72"/>
      <c r="D36" s="72"/>
      <c r="E36" s="72"/>
      <c r="F36" s="72"/>
      <c r="G36" s="73"/>
    </row>
    <row r="37" spans="2:7" x14ac:dyDescent="0.25">
      <c r="B37" s="30"/>
      <c r="C37" s="31"/>
      <c r="D37" s="31"/>
      <c r="E37" s="31"/>
      <c r="F37" s="31"/>
      <c r="G37" s="32"/>
    </row>
    <row r="38" spans="2:7" ht="61.5" customHeight="1" x14ac:dyDescent="0.25">
      <c r="B38" s="71" t="s">
        <v>48</v>
      </c>
      <c r="C38" s="72"/>
      <c r="D38" s="72"/>
      <c r="E38" s="72"/>
      <c r="F38" s="72"/>
      <c r="G38" s="73"/>
    </row>
    <row r="39" spans="2:7" x14ac:dyDescent="0.25">
      <c r="B39" s="30"/>
      <c r="C39" s="31"/>
      <c r="D39" s="31"/>
      <c r="E39" s="31"/>
      <c r="F39" s="31"/>
      <c r="G39" s="32"/>
    </row>
    <row r="40" spans="2:7" ht="84" customHeight="1" x14ac:dyDescent="0.25">
      <c r="B40" s="71" t="s">
        <v>49</v>
      </c>
      <c r="C40" s="72"/>
      <c r="D40" s="72"/>
      <c r="E40" s="72"/>
      <c r="F40" s="72"/>
      <c r="G40" s="73"/>
    </row>
    <row r="41" spans="2:7" x14ac:dyDescent="0.25">
      <c r="B41" s="30"/>
      <c r="C41" s="31"/>
      <c r="D41" s="31"/>
      <c r="E41" s="31"/>
      <c r="F41" s="31"/>
      <c r="G41" s="32"/>
    </row>
    <row r="42" spans="2:7" ht="45.75" customHeight="1" thickBot="1" x14ac:dyDescent="0.3">
      <c r="B42" s="86" t="s">
        <v>50</v>
      </c>
      <c r="C42" s="87"/>
      <c r="D42" s="87"/>
      <c r="E42" s="87"/>
      <c r="F42" s="87"/>
      <c r="G42" s="88"/>
    </row>
  </sheetData>
  <mergeCells count="21">
    <mergeCell ref="B38:G38"/>
    <mergeCell ref="B40:G40"/>
    <mergeCell ref="B42:G42"/>
    <mergeCell ref="B28:G28"/>
    <mergeCell ref="B32:G32"/>
    <mergeCell ref="B16:G16"/>
    <mergeCell ref="B30:G30"/>
    <mergeCell ref="B34:F34"/>
    <mergeCell ref="B36:G36"/>
    <mergeCell ref="B14:G14"/>
    <mergeCell ref="B18:G18"/>
    <mergeCell ref="B20:G20"/>
    <mergeCell ref="B22:G22"/>
    <mergeCell ref="B24:G24"/>
    <mergeCell ref="B26:G26"/>
    <mergeCell ref="B12:G12"/>
    <mergeCell ref="B4:G4"/>
    <mergeCell ref="B6:G6"/>
    <mergeCell ref="B8:G8"/>
    <mergeCell ref="B2:G2"/>
    <mergeCell ref="B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3"/>
  <sheetViews>
    <sheetView workbookViewId="0">
      <selection activeCell="D23" sqref="D23"/>
    </sheetView>
  </sheetViews>
  <sheetFormatPr baseColWidth="10" defaultRowHeight="15" x14ac:dyDescent="0.25"/>
  <sheetData>
    <row r="1" spans="1:4" x14ac:dyDescent="0.25">
      <c r="A1" s="60" t="s">
        <v>6</v>
      </c>
      <c r="B1" s="60"/>
      <c r="C1" s="60"/>
      <c r="D1" s="60"/>
    </row>
    <row r="3" spans="1:4" x14ac:dyDescent="0.25">
      <c r="A3">
        <v>0</v>
      </c>
      <c r="B3">
        <v>0</v>
      </c>
    </row>
    <row r="4" spans="1:4" x14ac:dyDescent="0.25">
      <c r="A4">
        <v>1</v>
      </c>
      <c r="B4">
        <v>2</v>
      </c>
    </row>
    <row r="5" spans="1:4" x14ac:dyDescent="0.25">
      <c r="A5">
        <v>2</v>
      </c>
      <c r="B5">
        <v>4</v>
      </c>
    </row>
    <row r="6" spans="1:4" x14ac:dyDescent="0.25">
      <c r="A6">
        <v>3</v>
      </c>
      <c r="B6">
        <v>6</v>
      </c>
    </row>
    <row r="7" spans="1:4" x14ac:dyDescent="0.25">
      <c r="A7">
        <v>4</v>
      </c>
      <c r="B7">
        <v>8</v>
      </c>
    </row>
    <row r="8" spans="1:4" x14ac:dyDescent="0.25">
      <c r="A8">
        <v>5</v>
      </c>
      <c r="B8">
        <v>10</v>
      </c>
    </row>
    <row r="9" spans="1:4" x14ac:dyDescent="0.25">
      <c r="A9">
        <v>6</v>
      </c>
      <c r="B9">
        <v>12</v>
      </c>
    </row>
    <row r="10" spans="1:4" x14ac:dyDescent="0.25">
      <c r="A10">
        <v>7</v>
      </c>
      <c r="B10">
        <v>14</v>
      </c>
    </row>
    <row r="11" spans="1:4" x14ac:dyDescent="0.25">
      <c r="A11">
        <v>8</v>
      </c>
      <c r="B11">
        <v>16</v>
      </c>
    </row>
    <row r="12" spans="1:4" x14ac:dyDescent="0.25">
      <c r="A12">
        <v>9</v>
      </c>
      <c r="B12">
        <v>18</v>
      </c>
    </row>
    <row r="13" spans="1:4" x14ac:dyDescent="0.25">
      <c r="A13">
        <v>10</v>
      </c>
      <c r="B13">
        <v>20</v>
      </c>
    </row>
    <row r="14" spans="1:4" x14ac:dyDescent="0.25">
      <c r="A14">
        <v>11</v>
      </c>
      <c r="B14">
        <v>23</v>
      </c>
    </row>
    <row r="15" spans="1:4" x14ac:dyDescent="0.25">
      <c r="A15">
        <v>12</v>
      </c>
      <c r="B15">
        <v>26</v>
      </c>
    </row>
    <row r="16" spans="1:4" x14ac:dyDescent="0.25">
      <c r="A16">
        <v>13</v>
      </c>
      <c r="B16">
        <v>29</v>
      </c>
    </row>
    <row r="17" spans="1:2" x14ac:dyDescent="0.25">
      <c r="A17">
        <v>14</v>
      </c>
      <c r="B17">
        <v>32</v>
      </c>
    </row>
    <row r="18" spans="1:2" x14ac:dyDescent="0.25">
      <c r="A18">
        <v>15</v>
      </c>
      <c r="B18">
        <v>35</v>
      </c>
    </row>
    <row r="19" spans="1:2" x14ac:dyDescent="0.25">
      <c r="A19">
        <v>16</v>
      </c>
      <c r="B19">
        <v>38</v>
      </c>
    </row>
    <row r="20" spans="1:2" x14ac:dyDescent="0.25">
      <c r="A20">
        <v>17</v>
      </c>
      <c r="B20">
        <v>41</v>
      </c>
    </row>
    <row r="21" spans="1:2" x14ac:dyDescent="0.25">
      <c r="A21">
        <v>18</v>
      </c>
      <c r="B21">
        <v>44</v>
      </c>
    </row>
    <row r="22" spans="1:2" x14ac:dyDescent="0.25">
      <c r="A22">
        <v>19</v>
      </c>
      <c r="B22">
        <v>47</v>
      </c>
    </row>
    <row r="23" spans="1:2" x14ac:dyDescent="0.25">
      <c r="A23">
        <v>20</v>
      </c>
      <c r="B23">
        <v>50</v>
      </c>
    </row>
    <row r="24" spans="1:2" x14ac:dyDescent="0.25">
      <c r="A24">
        <v>21</v>
      </c>
      <c r="B24">
        <v>54</v>
      </c>
    </row>
    <row r="25" spans="1:2" x14ac:dyDescent="0.25">
      <c r="A25">
        <v>22</v>
      </c>
      <c r="B25">
        <v>58</v>
      </c>
    </row>
    <row r="26" spans="1:2" x14ac:dyDescent="0.25">
      <c r="A26">
        <v>23</v>
      </c>
      <c r="B26">
        <v>62</v>
      </c>
    </row>
    <row r="27" spans="1:2" x14ac:dyDescent="0.25">
      <c r="A27">
        <v>24</v>
      </c>
      <c r="B27">
        <v>66</v>
      </c>
    </row>
    <row r="28" spans="1:2" x14ac:dyDescent="0.25">
      <c r="A28">
        <v>25</v>
      </c>
      <c r="B28">
        <v>70</v>
      </c>
    </row>
    <row r="29" spans="1:2" x14ac:dyDescent="0.25">
      <c r="A29">
        <v>26</v>
      </c>
      <c r="B29">
        <v>74</v>
      </c>
    </row>
    <row r="30" spans="1:2" x14ac:dyDescent="0.25">
      <c r="A30">
        <v>27</v>
      </c>
      <c r="B30">
        <v>78</v>
      </c>
    </row>
    <row r="31" spans="1:2" x14ac:dyDescent="0.25">
      <c r="A31">
        <v>28</v>
      </c>
      <c r="B31">
        <v>82</v>
      </c>
    </row>
    <row r="32" spans="1:2" x14ac:dyDescent="0.25">
      <c r="A32">
        <v>29</v>
      </c>
      <c r="B32">
        <v>86</v>
      </c>
    </row>
    <row r="33" spans="1:2" x14ac:dyDescent="0.25">
      <c r="A33">
        <v>30</v>
      </c>
      <c r="B33">
        <v>90</v>
      </c>
    </row>
    <row r="34" spans="1:2" x14ac:dyDescent="0.25">
      <c r="A34">
        <v>31</v>
      </c>
      <c r="B34">
        <v>94</v>
      </c>
    </row>
    <row r="35" spans="1:2" x14ac:dyDescent="0.25">
      <c r="A35">
        <v>32</v>
      </c>
      <c r="B35">
        <v>98</v>
      </c>
    </row>
    <row r="36" spans="1:2" x14ac:dyDescent="0.25">
      <c r="A36">
        <v>33</v>
      </c>
      <c r="B36">
        <v>102</v>
      </c>
    </row>
    <row r="37" spans="1:2" x14ac:dyDescent="0.25">
      <c r="A37">
        <v>34</v>
      </c>
      <c r="B37">
        <v>106</v>
      </c>
    </row>
    <row r="38" spans="1:2" x14ac:dyDescent="0.25">
      <c r="A38">
        <v>35</v>
      </c>
      <c r="B38">
        <v>110</v>
      </c>
    </row>
    <row r="39" spans="1:2" x14ac:dyDescent="0.25">
      <c r="A39">
        <v>36</v>
      </c>
      <c r="B39">
        <v>114</v>
      </c>
    </row>
    <row r="40" spans="1:2" x14ac:dyDescent="0.25">
      <c r="A40">
        <v>37</v>
      </c>
      <c r="B40">
        <v>118</v>
      </c>
    </row>
    <row r="41" spans="1:2" x14ac:dyDescent="0.25">
      <c r="A41">
        <v>38</v>
      </c>
      <c r="B41">
        <v>122</v>
      </c>
    </row>
    <row r="42" spans="1:2" x14ac:dyDescent="0.25">
      <c r="A42">
        <v>39</v>
      </c>
      <c r="B42">
        <v>126</v>
      </c>
    </row>
    <row r="43" spans="1:2" x14ac:dyDescent="0.25">
      <c r="A43">
        <v>40</v>
      </c>
      <c r="B43">
        <v>130</v>
      </c>
    </row>
    <row r="44" spans="1:2" x14ac:dyDescent="0.25">
      <c r="A44">
        <v>41</v>
      </c>
      <c r="B44">
        <v>134</v>
      </c>
    </row>
    <row r="45" spans="1:2" x14ac:dyDescent="0.25">
      <c r="A45">
        <v>42</v>
      </c>
      <c r="B45">
        <v>138</v>
      </c>
    </row>
    <row r="46" spans="1:2" x14ac:dyDescent="0.25">
      <c r="A46">
        <v>43</v>
      </c>
      <c r="B46">
        <v>142</v>
      </c>
    </row>
    <row r="47" spans="1:2" x14ac:dyDescent="0.25">
      <c r="A47">
        <v>44</v>
      </c>
      <c r="B47">
        <v>146</v>
      </c>
    </row>
    <row r="48" spans="1:2" x14ac:dyDescent="0.25">
      <c r="A48">
        <v>45</v>
      </c>
      <c r="B48">
        <v>150</v>
      </c>
    </row>
    <row r="49" spans="1:2" x14ac:dyDescent="0.25">
      <c r="A49">
        <v>46</v>
      </c>
      <c r="B49">
        <v>154</v>
      </c>
    </row>
    <row r="50" spans="1:2" x14ac:dyDescent="0.25">
      <c r="A50">
        <v>47</v>
      </c>
      <c r="B50">
        <v>158</v>
      </c>
    </row>
    <row r="51" spans="1:2" x14ac:dyDescent="0.25">
      <c r="A51">
        <v>48</v>
      </c>
      <c r="B51">
        <v>162</v>
      </c>
    </row>
    <row r="52" spans="1:2" x14ac:dyDescent="0.25">
      <c r="A52">
        <v>49</v>
      </c>
      <c r="B52">
        <v>166</v>
      </c>
    </row>
    <row r="53" spans="1:2" x14ac:dyDescent="0.25">
      <c r="A53">
        <v>50</v>
      </c>
      <c r="B53">
        <v>170</v>
      </c>
    </row>
    <row r="54" spans="1:2" x14ac:dyDescent="0.25">
      <c r="A54">
        <v>51</v>
      </c>
      <c r="B54">
        <v>174</v>
      </c>
    </row>
    <row r="55" spans="1:2" x14ac:dyDescent="0.25">
      <c r="A55">
        <v>52</v>
      </c>
      <c r="B55">
        <v>178</v>
      </c>
    </row>
    <row r="56" spans="1:2" x14ac:dyDescent="0.25">
      <c r="A56">
        <v>53</v>
      </c>
      <c r="B56">
        <v>182</v>
      </c>
    </row>
    <row r="57" spans="1:2" x14ac:dyDescent="0.25">
      <c r="A57">
        <v>54</v>
      </c>
      <c r="B57">
        <v>186</v>
      </c>
    </row>
    <row r="58" spans="1:2" x14ac:dyDescent="0.25">
      <c r="A58">
        <v>55</v>
      </c>
      <c r="B58">
        <v>190</v>
      </c>
    </row>
    <row r="59" spans="1:2" x14ac:dyDescent="0.25">
      <c r="A59">
        <v>56</v>
      </c>
      <c r="B59">
        <v>194</v>
      </c>
    </row>
    <row r="60" spans="1:2" x14ac:dyDescent="0.25">
      <c r="A60">
        <v>57</v>
      </c>
      <c r="B60">
        <v>198</v>
      </c>
    </row>
    <row r="61" spans="1:2" x14ac:dyDescent="0.25">
      <c r="A61">
        <v>58</v>
      </c>
      <c r="B61">
        <v>202</v>
      </c>
    </row>
    <row r="62" spans="1:2" x14ac:dyDescent="0.25">
      <c r="A62">
        <v>59</v>
      </c>
      <c r="B62">
        <v>206</v>
      </c>
    </row>
    <row r="63" spans="1:2" x14ac:dyDescent="0.25">
      <c r="A63">
        <v>60</v>
      </c>
      <c r="B63">
        <v>210</v>
      </c>
    </row>
    <row r="64" spans="1:2" x14ac:dyDescent="0.25">
      <c r="A64">
        <v>61</v>
      </c>
      <c r="B64">
        <v>214</v>
      </c>
    </row>
    <row r="65" spans="1:2" x14ac:dyDescent="0.25">
      <c r="A65">
        <v>62</v>
      </c>
      <c r="B65">
        <v>218</v>
      </c>
    </row>
    <row r="66" spans="1:2" x14ac:dyDescent="0.25">
      <c r="A66">
        <v>63</v>
      </c>
      <c r="B66">
        <v>222</v>
      </c>
    </row>
    <row r="67" spans="1:2" x14ac:dyDescent="0.25">
      <c r="A67">
        <v>64</v>
      </c>
      <c r="B67">
        <v>226</v>
      </c>
    </row>
    <row r="68" spans="1:2" x14ac:dyDescent="0.25">
      <c r="A68">
        <v>65</v>
      </c>
      <c r="B68">
        <v>230</v>
      </c>
    </row>
    <row r="69" spans="1:2" x14ac:dyDescent="0.25">
      <c r="A69">
        <v>66</v>
      </c>
      <c r="B69">
        <v>234</v>
      </c>
    </row>
    <row r="70" spans="1:2" x14ac:dyDescent="0.25">
      <c r="A70">
        <v>67</v>
      </c>
      <c r="B70">
        <v>238</v>
      </c>
    </row>
    <row r="71" spans="1:2" x14ac:dyDescent="0.25">
      <c r="A71">
        <v>68</v>
      </c>
      <c r="B71">
        <v>242</v>
      </c>
    </row>
    <row r="72" spans="1:2" x14ac:dyDescent="0.25">
      <c r="A72">
        <v>69</v>
      </c>
      <c r="B72">
        <v>246</v>
      </c>
    </row>
    <row r="73" spans="1:2" x14ac:dyDescent="0.25">
      <c r="A73">
        <v>70</v>
      </c>
      <c r="B73">
        <v>250</v>
      </c>
    </row>
    <row r="74" spans="1:2" x14ac:dyDescent="0.25">
      <c r="A74">
        <v>71</v>
      </c>
      <c r="B74">
        <v>254</v>
      </c>
    </row>
    <row r="75" spans="1:2" x14ac:dyDescent="0.25">
      <c r="A75">
        <v>72</v>
      </c>
      <c r="B75">
        <v>258</v>
      </c>
    </row>
    <row r="76" spans="1:2" x14ac:dyDescent="0.25">
      <c r="A76">
        <v>73</v>
      </c>
      <c r="B76">
        <v>262</v>
      </c>
    </row>
    <row r="77" spans="1:2" x14ac:dyDescent="0.25">
      <c r="A77">
        <v>74</v>
      </c>
      <c r="B77">
        <v>266</v>
      </c>
    </row>
    <row r="78" spans="1:2" x14ac:dyDescent="0.25">
      <c r="A78">
        <v>75</v>
      </c>
      <c r="B78">
        <v>270</v>
      </c>
    </row>
    <row r="79" spans="1:2" x14ac:dyDescent="0.25">
      <c r="A79">
        <v>76</v>
      </c>
      <c r="B79">
        <v>274</v>
      </c>
    </row>
    <row r="80" spans="1:2" x14ac:dyDescent="0.25">
      <c r="A80">
        <v>77</v>
      </c>
      <c r="B80">
        <v>278</v>
      </c>
    </row>
    <row r="81" spans="1:2" x14ac:dyDescent="0.25">
      <c r="A81">
        <v>78</v>
      </c>
      <c r="B81">
        <v>282</v>
      </c>
    </row>
    <row r="82" spans="1:2" x14ac:dyDescent="0.25">
      <c r="A82">
        <v>79</v>
      </c>
      <c r="B82">
        <v>286</v>
      </c>
    </row>
    <row r="83" spans="1:2" x14ac:dyDescent="0.25">
      <c r="A83">
        <v>80</v>
      </c>
      <c r="B83">
        <v>290</v>
      </c>
    </row>
    <row r="84" spans="1:2" x14ac:dyDescent="0.25">
      <c r="A84">
        <v>81</v>
      </c>
      <c r="B84">
        <v>294</v>
      </c>
    </row>
    <row r="85" spans="1:2" x14ac:dyDescent="0.25">
      <c r="A85">
        <v>82</v>
      </c>
      <c r="B85">
        <v>298</v>
      </c>
    </row>
    <row r="86" spans="1:2" x14ac:dyDescent="0.25">
      <c r="A86">
        <v>83</v>
      </c>
      <c r="B86">
        <v>302</v>
      </c>
    </row>
    <row r="87" spans="1:2" x14ac:dyDescent="0.25">
      <c r="A87">
        <v>84</v>
      </c>
      <c r="B87">
        <v>306</v>
      </c>
    </row>
    <row r="88" spans="1:2" x14ac:dyDescent="0.25">
      <c r="A88">
        <v>85</v>
      </c>
      <c r="B88">
        <v>310</v>
      </c>
    </row>
    <row r="89" spans="1:2" x14ac:dyDescent="0.25">
      <c r="A89">
        <v>86</v>
      </c>
      <c r="B89">
        <v>314</v>
      </c>
    </row>
    <row r="90" spans="1:2" x14ac:dyDescent="0.25">
      <c r="A90">
        <v>87</v>
      </c>
      <c r="B90">
        <v>318</v>
      </c>
    </row>
    <row r="91" spans="1:2" x14ac:dyDescent="0.25">
      <c r="A91">
        <v>88</v>
      </c>
      <c r="B91">
        <v>322</v>
      </c>
    </row>
    <row r="92" spans="1:2" x14ac:dyDescent="0.25">
      <c r="A92">
        <v>89</v>
      </c>
      <c r="B92">
        <v>326</v>
      </c>
    </row>
    <row r="93" spans="1:2" x14ac:dyDescent="0.25">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F18"/>
  <sheetViews>
    <sheetView workbookViewId="0">
      <selection activeCell="B20" sqref="B20:B21"/>
    </sheetView>
  </sheetViews>
  <sheetFormatPr baseColWidth="10" defaultRowHeight="15" x14ac:dyDescent="0.25"/>
  <cols>
    <col min="1" max="1" width="32.5703125" customWidth="1"/>
    <col min="2" max="2" width="17" customWidth="1"/>
    <col min="3" max="6" width="11.85546875" bestFit="1" customWidth="1"/>
  </cols>
  <sheetData>
    <row r="4" spans="1:6" ht="16.5" thickBot="1" x14ac:dyDescent="0.3">
      <c r="A4" s="91" t="s">
        <v>19</v>
      </c>
      <c r="B4" s="91"/>
    </row>
    <row r="5" spans="1:6" ht="16.5" thickBot="1" x14ac:dyDescent="0.3">
      <c r="A5" s="18" t="s">
        <v>18</v>
      </c>
      <c r="B5" s="18" t="s">
        <v>9</v>
      </c>
      <c r="C5" s="18" t="s">
        <v>10</v>
      </c>
      <c r="D5" s="18" t="s">
        <v>11</v>
      </c>
      <c r="E5" s="18" t="s">
        <v>12</v>
      </c>
      <c r="F5" s="12" t="s">
        <v>13</v>
      </c>
    </row>
    <row r="6" spans="1:6" ht="16.5" thickTop="1" thickBot="1" x14ac:dyDescent="0.3">
      <c r="A6" s="41" t="s">
        <v>63</v>
      </c>
      <c r="B6" s="42">
        <v>64219.97</v>
      </c>
      <c r="C6" s="42">
        <v>61358.16</v>
      </c>
      <c r="D6" s="42">
        <v>59453.06</v>
      </c>
      <c r="E6" s="42">
        <v>57562.94</v>
      </c>
      <c r="F6" s="42">
        <v>56901.57</v>
      </c>
    </row>
    <row r="7" spans="1:6" ht="16.5" thickTop="1" thickBot="1" x14ac:dyDescent="0.3">
      <c r="A7" s="41" t="s">
        <v>64</v>
      </c>
      <c r="B7" s="42">
        <v>80274.960000000006</v>
      </c>
      <c r="C7" s="42">
        <v>76697.7</v>
      </c>
      <c r="D7" s="42">
        <v>74316.33</v>
      </c>
      <c r="E7" s="42">
        <v>71953.679999999993</v>
      </c>
      <c r="F7" s="42">
        <v>71126.960000000006</v>
      </c>
    </row>
    <row r="8" spans="1:6" ht="16.5" thickTop="1" thickBot="1" x14ac:dyDescent="0.3">
      <c r="A8" s="41"/>
      <c r="B8" s="42"/>
      <c r="C8" s="42"/>
      <c r="D8" s="42"/>
      <c r="E8" s="42"/>
      <c r="F8" s="42"/>
    </row>
    <row r="9" spans="1:6" ht="15" customHeight="1" thickTop="1" thickBot="1" x14ac:dyDescent="0.3">
      <c r="A9" s="41"/>
      <c r="B9" s="42"/>
      <c r="C9" s="42"/>
      <c r="D9" s="42"/>
      <c r="E9" s="42"/>
      <c r="F9" s="42"/>
    </row>
    <row r="10" spans="1:6" ht="15.75" thickTop="1" x14ac:dyDescent="0.25"/>
    <row r="12" spans="1:6" ht="15.75" thickBot="1" x14ac:dyDescent="0.3">
      <c r="A12" s="92" t="s">
        <v>20</v>
      </c>
      <c r="B12" s="92"/>
    </row>
    <row r="13" spans="1:6" ht="16.5" thickBot="1" x14ac:dyDescent="0.3">
      <c r="A13" s="18" t="s">
        <v>18</v>
      </c>
      <c r="B13" s="18" t="s">
        <v>9</v>
      </c>
      <c r="C13" s="18" t="s">
        <v>10</v>
      </c>
      <c r="D13" s="18" t="s">
        <v>11</v>
      </c>
      <c r="E13" s="18" t="s">
        <v>12</v>
      </c>
      <c r="F13" s="12" t="s">
        <v>13</v>
      </c>
    </row>
    <row r="14" spans="1:6" ht="16.5" thickTop="1" thickBot="1" x14ac:dyDescent="0.3">
      <c r="A14" s="41" t="s">
        <v>63</v>
      </c>
      <c r="B14" s="42">
        <v>1556.71</v>
      </c>
      <c r="C14" s="42">
        <v>1538.65</v>
      </c>
      <c r="D14" s="42">
        <v>1531.4</v>
      </c>
      <c r="E14" s="42">
        <v>1509.72</v>
      </c>
      <c r="F14" s="42">
        <v>1480.8</v>
      </c>
    </row>
    <row r="15" spans="1:6" ht="16.5" thickTop="1" thickBot="1" x14ac:dyDescent="0.3">
      <c r="A15" s="41" t="s">
        <v>64</v>
      </c>
      <c r="B15" s="42">
        <v>1945.89</v>
      </c>
      <c r="C15" s="42">
        <v>1923.31</v>
      </c>
      <c r="D15" s="42">
        <v>1914.25</v>
      </c>
      <c r="E15" s="42">
        <v>1887.15</v>
      </c>
      <c r="F15" s="42">
        <v>1851</v>
      </c>
    </row>
    <row r="16" spans="1:6" ht="16.5" thickTop="1" thickBot="1" x14ac:dyDescent="0.3">
      <c r="A16" s="41"/>
      <c r="B16" s="42"/>
      <c r="C16" s="42"/>
      <c r="D16" s="42"/>
      <c r="E16" s="42"/>
      <c r="F16" s="42"/>
    </row>
    <row r="17" spans="1:6" ht="16.5" thickTop="1" thickBot="1" x14ac:dyDescent="0.3">
      <c r="A17" s="41"/>
      <c r="B17" s="42"/>
      <c r="C17" s="42"/>
      <c r="D17" s="42"/>
      <c r="E17" s="42"/>
      <c r="F17" s="42"/>
    </row>
    <row r="18" spans="1:6" ht="15.75" thickTop="1" x14ac:dyDescent="0.25"/>
  </sheetData>
  <mergeCells count="2">
    <mergeCell ref="A4:B4"/>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CCT 318-99</vt:lpstr>
      <vt:lpstr>CATEGORÍAS</vt:lpstr>
      <vt:lpstr>Antiguedad</vt:lpstr>
      <vt:lpstr>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Jorge M</cp:lastModifiedBy>
  <dcterms:created xsi:type="dcterms:W3CDTF">2016-01-13T16:30:27Z</dcterms:created>
  <dcterms:modified xsi:type="dcterms:W3CDTF">2022-06-02T12:38:32Z</dcterms:modified>
</cp:coreProperties>
</file>